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htkr3\Downloads\ディスコードに\"/>
    </mc:Choice>
  </mc:AlternateContent>
  <xr:revisionPtr revIDLastSave="0" documentId="13_ncr:1_{99411F77-3B54-4263-A0DC-AFA5FF49D74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adme" sheetId="8" r:id="rId1"/>
    <sheet name="データ計算用" sheetId="7" r:id="rId2"/>
    <sheet name="キャラシート1" sheetId="1" r:id="rId3"/>
    <sheet name="キャラシート2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7" l="1"/>
  <c r="BM24" i="1" s="1"/>
  <c r="BT20" i="1"/>
  <c r="BD24" i="1"/>
  <c r="BK20" i="1"/>
  <c r="AV24" i="1"/>
  <c r="Q30" i="1"/>
  <c r="Q28" i="1"/>
  <c r="Q26" i="1"/>
  <c r="Q24" i="1"/>
  <c r="C15" i="7"/>
  <c r="D131" i="7"/>
  <c r="B131" i="7"/>
  <c r="D130" i="7"/>
  <c r="B130" i="7"/>
  <c r="D129" i="7"/>
  <c r="B129" i="7"/>
  <c r="D128" i="7"/>
  <c r="B128" i="7"/>
  <c r="D127" i="7"/>
  <c r="D126" i="7"/>
  <c r="B126" i="7"/>
  <c r="D121" i="7"/>
  <c r="D122" i="7"/>
  <c r="D123" i="7"/>
  <c r="D120" i="7"/>
  <c r="B120" i="7"/>
  <c r="D113" i="7"/>
  <c r="D114" i="7"/>
  <c r="D115" i="7"/>
  <c r="D116" i="7"/>
  <c r="D117" i="7"/>
  <c r="D112" i="7"/>
  <c r="B112" i="7"/>
  <c r="D111" i="7"/>
  <c r="D110" i="7"/>
  <c r="B110" i="7"/>
  <c r="D109" i="7"/>
  <c r="B109" i="7"/>
  <c r="D106" i="7"/>
  <c r="D105" i="7"/>
  <c r="B105" i="7"/>
  <c r="D104" i="7"/>
  <c r="B104" i="7"/>
  <c r="D99" i="7"/>
  <c r="D100" i="7"/>
  <c r="D101" i="7"/>
  <c r="D98" i="7"/>
  <c r="B98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81" i="7"/>
  <c r="B81" i="7"/>
  <c r="D78" i="7"/>
  <c r="D77" i="7"/>
  <c r="D76" i="7"/>
  <c r="B76" i="7"/>
  <c r="D75" i="7"/>
  <c r="B75" i="7"/>
  <c r="D74" i="7"/>
  <c r="B74" i="7"/>
  <c r="D68" i="7"/>
  <c r="D69" i="7"/>
  <c r="D70" i="7"/>
  <c r="D7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51" i="7"/>
  <c r="B51" i="7"/>
  <c r="D45" i="7"/>
  <c r="D46" i="7"/>
  <c r="D47" i="7"/>
  <c r="D48" i="7"/>
  <c r="D44" i="7"/>
  <c r="B44" i="7"/>
  <c r="CO24" i="1"/>
  <c r="CO20" i="1"/>
  <c r="BO32" i="1"/>
  <c r="BO85" i="1"/>
  <c r="BS85" i="1" s="1"/>
  <c r="BO83" i="1"/>
  <c r="BO81" i="1"/>
  <c r="BO79" i="1"/>
  <c r="BO77" i="1"/>
  <c r="BO75" i="1"/>
  <c r="BO70" i="1"/>
  <c r="BO68" i="1"/>
  <c r="BO66" i="1"/>
  <c r="BO64" i="1"/>
  <c r="BO59" i="1"/>
  <c r="BO57" i="1"/>
  <c r="BO55" i="1"/>
  <c r="BO53" i="1"/>
  <c r="BO51" i="1"/>
  <c r="BO49" i="1"/>
  <c r="BO47" i="1"/>
  <c r="BO45" i="1"/>
  <c r="BO43" i="1"/>
  <c r="BO38" i="1"/>
  <c r="BO36" i="1"/>
  <c r="AP84" i="1"/>
  <c r="AP82" i="1"/>
  <c r="AP80" i="1"/>
  <c r="AP78" i="1"/>
  <c r="AT78" i="1" s="1"/>
  <c r="AP73" i="1"/>
  <c r="AP71" i="1"/>
  <c r="AP69" i="1"/>
  <c r="AP67" i="1"/>
  <c r="AP65" i="1"/>
  <c r="AP63" i="1"/>
  <c r="AP61" i="1"/>
  <c r="AP59" i="1"/>
  <c r="AP57" i="1"/>
  <c r="AP55" i="1"/>
  <c r="AP53" i="1"/>
  <c r="AP51" i="1"/>
  <c r="AP49" i="1"/>
  <c r="AP47" i="1"/>
  <c r="AP45" i="1"/>
  <c r="AP40" i="1"/>
  <c r="AP38" i="1"/>
  <c r="AP36" i="1"/>
  <c r="AP34" i="1"/>
  <c r="AP32" i="1"/>
  <c r="Q83" i="1"/>
  <c r="Q85" i="1"/>
  <c r="Q81" i="1"/>
  <c r="Q79" i="1"/>
  <c r="Q77" i="1"/>
  <c r="U75" i="1"/>
  <c r="Q73" i="1"/>
  <c r="Q71" i="1"/>
  <c r="Q69" i="1"/>
  <c r="Q65" i="1"/>
  <c r="Q63" i="1"/>
  <c r="Q61" i="1"/>
  <c r="Q59" i="1"/>
  <c r="Q57" i="1"/>
  <c r="Q55" i="1"/>
  <c r="Q41" i="1"/>
  <c r="Q51" i="1"/>
  <c r="Q49" i="1"/>
  <c r="Q47" i="1"/>
  <c r="Q45" i="1"/>
  <c r="Q39" i="1"/>
  <c r="U43" i="1"/>
  <c r="Q35" i="1"/>
  <c r="U24" i="1"/>
  <c r="Q22" i="1"/>
  <c r="U22" i="1" s="1"/>
  <c r="BT24" i="1"/>
  <c r="CO13" i="1" s="1"/>
  <c r="AV20" i="1"/>
  <c r="BS59" i="1" s="1"/>
  <c r="AN24" i="1"/>
  <c r="AN20" i="1"/>
  <c r="AF24" i="1"/>
  <c r="AF20" i="1"/>
  <c r="B127" i="7"/>
  <c r="B121" i="7"/>
  <c r="B122" i="7"/>
  <c r="B123" i="7"/>
  <c r="B111" i="7"/>
  <c r="B113" i="7"/>
  <c r="B114" i="7"/>
  <c r="B115" i="7"/>
  <c r="B116" i="7"/>
  <c r="B117" i="7"/>
  <c r="B106" i="7"/>
  <c r="B99" i="7"/>
  <c r="B100" i="7"/>
  <c r="B10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77" i="7"/>
  <c r="B78" i="7"/>
  <c r="B71" i="7"/>
  <c r="B69" i="7"/>
  <c r="B70" i="7"/>
  <c r="B66" i="7"/>
  <c r="B67" i="7"/>
  <c r="B68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45" i="7"/>
  <c r="B46" i="7"/>
  <c r="B47" i="7"/>
  <c r="B48" i="7"/>
  <c r="D8" i="7"/>
  <c r="D11" i="7"/>
  <c r="C19" i="7" s="1"/>
  <c r="D9" i="7"/>
  <c r="D3" i="7"/>
  <c r="D7" i="7"/>
  <c r="D6" i="7"/>
  <c r="T31" i="7"/>
  <c r="T18" i="7"/>
  <c r="T6" i="7"/>
  <c r="D4" i="7" s="1"/>
  <c r="H3" i="7"/>
  <c r="C2" i="7"/>
  <c r="P25" i="7"/>
  <c r="P19" i="7"/>
  <c r="P8" i="7"/>
  <c r="P3" i="7"/>
  <c r="L27" i="7"/>
  <c r="L10" i="7"/>
  <c r="L3" i="7"/>
  <c r="BS77" i="1"/>
  <c r="U28" i="1"/>
  <c r="H10" i="7"/>
  <c r="BS47" i="1" l="1"/>
  <c r="AT80" i="1"/>
  <c r="U79" i="1"/>
  <c r="U77" i="1"/>
  <c r="BS64" i="1"/>
  <c r="AT34" i="1"/>
  <c r="U61" i="1"/>
  <c r="U26" i="1"/>
  <c r="AT84" i="1"/>
  <c r="BS45" i="1"/>
  <c r="BS75" i="1"/>
  <c r="U30" i="1"/>
  <c r="U35" i="1"/>
  <c r="U47" i="1"/>
  <c r="U55" i="1"/>
  <c r="U63" i="1"/>
  <c r="U73" i="1"/>
  <c r="U81" i="1"/>
  <c r="AT45" i="1"/>
  <c r="AT53" i="1"/>
  <c r="AT61" i="1"/>
  <c r="AT69" i="1"/>
  <c r="BS38" i="1"/>
  <c r="BS49" i="1"/>
  <c r="BS57" i="1"/>
  <c r="BS68" i="1"/>
  <c r="BS79" i="1"/>
  <c r="BS32" i="1"/>
  <c r="U49" i="1"/>
  <c r="U57" i="1"/>
  <c r="U65" i="1"/>
  <c r="U85" i="1"/>
  <c r="AT36" i="1"/>
  <c r="AT47" i="1"/>
  <c r="AT55" i="1"/>
  <c r="AT63" i="1"/>
  <c r="AT71" i="1"/>
  <c r="AT82" i="1"/>
  <c r="BS43" i="1"/>
  <c r="BS51" i="1"/>
  <c r="BS70" i="1"/>
  <c r="BS81" i="1"/>
  <c r="U39" i="1"/>
  <c r="U51" i="1"/>
  <c r="U59" i="1"/>
  <c r="U69" i="1"/>
  <c r="U83" i="1"/>
  <c r="AT38" i="1"/>
  <c r="AT49" i="1"/>
  <c r="AT57" i="1"/>
  <c r="AT65" i="1"/>
  <c r="AT73" i="1"/>
  <c r="BS53" i="1"/>
  <c r="BS83" i="1"/>
  <c r="U45" i="1"/>
  <c r="U41" i="1"/>
  <c r="U71" i="1"/>
  <c r="AT32" i="1"/>
  <c r="AT40" i="1"/>
  <c r="AT51" i="1"/>
  <c r="AT59" i="1"/>
  <c r="AT67" i="1"/>
  <c r="BS36" i="1"/>
  <c r="BS55" i="1"/>
  <c r="BS66" i="1"/>
  <c r="D15" i="7"/>
  <c r="C17" i="7"/>
  <c r="C18" i="7" s="1"/>
  <c r="D10" i="7"/>
  <c r="D5" i="7"/>
  <c r="H2" i="7"/>
  <c r="CE13" i="1" l="1"/>
</calcChain>
</file>

<file path=xl/sharedStrings.xml><?xml version="1.0" encoding="utf-8"?>
<sst xmlns="http://schemas.openxmlformats.org/spreadsheetml/2006/main" count="340" uniqueCount="217">
  <si>
    <t>知力</t>
    <rPh sb="0" eb="2">
      <t>チリョク</t>
    </rPh>
    <phoneticPr fontId="3"/>
  </si>
  <si>
    <t>反応</t>
    <rPh sb="0" eb="2">
      <t>ハンノウ</t>
    </rPh>
    <phoneticPr fontId="3"/>
  </si>
  <si>
    <t>敏捷</t>
    <rPh sb="0" eb="2">
      <t>ビンショウ</t>
    </rPh>
    <phoneticPr fontId="3"/>
  </si>
  <si>
    <t>技術</t>
    <rPh sb="0" eb="2">
      <t>ギジュツ</t>
    </rPh>
    <phoneticPr fontId="3"/>
  </si>
  <si>
    <t>魅力</t>
    <rPh sb="0" eb="2">
      <t>ミリョク</t>
    </rPh>
    <phoneticPr fontId="3"/>
  </si>
  <si>
    <t>意志</t>
    <rPh sb="0" eb="2">
      <t>イシ</t>
    </rPh>
    <phoneticPr fontId="3"/>
  </si>
  <si>
    <t>運命</t>
    <rPh sb="0" eb="2">
      <t>ウンメイ</t>
    </rPh>
    <phoneticPr fontId="3"/>
  </si>
  <si>
    <t>移動</t>
    <rPh sb="0" eb="2">
      <t>イドウ</t>
    </rPh>
    <phoneticPr fontId="3"/>
  </si>
  <si>
    <t>体格</t>
    <rPh sb="0" eb="2">
      <t>タイカク</t>
    </rPh>
    <phoneticPr fontId="3"/>
  </si>
  <si>
    <t>共感</t>
    <rPh sb="0" eb="2">
      <t>キョウカン</t>
    </rPh>
    <phoneticPr fontId="3"/>
  </si>
  <si>
    <t>ロール</t>
    <phoneticPr fontId="3"/>
  </si>
  <si>
    <t>遠隔戦闘系技能</t>
    <rPh sb="0" eb="5">
      <t>エンカクセントウケイ</t>
    </rPh>
    <rPh sb="5" eb="7">
      <t>ギノウ</t>
    </rPh>
    <phoneticPr fontId="3"/>
  </si>
  <si>
    <t>レベル</t>
    <phoneticPr fontId="3"/>
  </si>
  <si>
    <t>基本値</t>
    <rPh sb="0" eb="3">
      <t>キホンチ</t>
    </rPh>
    <phoneticPr fontId="3"/>
  </si>
  <si>
    <t>弓術</t>
    <rPh sb="0" eb="2">
      <t>キュウジュツ</t>
    </rPh>
    <phoneticPr fontId="3"/>
  </si>
  <si>
    <t>ハンドガン</t>
    <phoneticPr fontId="3"/>
  </si>
  <si>
    <t>ライフル</t>
    <phoneticPr fontId="3"/>
  </si>
  <si>
    <t>重火器(x2)</t>
    <rPh sb="0" eb="3">
      <t>ジュウカキ</t>
    </rPh>
    <phoneticPr fontId="3"/>
  </si>
  <si>
    <t>フルオート射撃(x2)</t>
    <rPh sb="5" eb="7">
      <t>シャゲキ</t>
    </rPh>
    <phoneticPr fontId="3"/>
  </si>
  <si>
    <t>学術系技能</t>
    <rPh sb="0" eb="5">
      <t>ガクジュツケイギノウ</t>
    </rPh>
    <phoneticPr fontId="3"/>
  </si>
  <si>
    <t>暗号学</t>
    <rPh sb="0" eb="3">
      <t>アンゴウガク</t>
    </rPh>
    <phoneticPr fontId="3"/>
  </si>
  <si>
    <t>科学</t>
    <rPh sb="0" eb="2">
      <t>カガク</t>
    </rPh>
    <phoneticPr fontId="3"/>
  </si>
  <si>
    <t>官僚制度</t>
    <rPh sb="0" eb="4">
      <t>カンリョウセイド</t>
    </rPh>
    <phoneticPr fontId="3"/>
  </si>
  <si>
    <t>ギャンブル</t>
    <phoneticPr fontId="3"/>
  </si>
  <si>
    <t>教養</t>
    <rPh sb="0" eb="2">
      <t>キョウヨウ</t>
    </rPh>
    <phoneticPr fontId="3"/>
  </si>
  <si>
    <t>経理</t>
    <rPh sb="0" eb="2">
      <t>ケイリ</t>
    </rPh>
    <phoneticPr fontId="3"/>
  </si>
  <si>
    <t>言語</t>
    <rPh sb="0" eb="2">
      <t>ゲンゴ</t>
    </rPh>
    <phoneticPr fontId="3"/>
  </si>
  <si>
    <t>推理</t>
    <rPh sb="0" eb="2">
      <t>スイリ</t>
    </rPh>
    <phoneticPr fontId="3"/>
  </si>
  <si>
    <t>戦術</t>
    <rPh sb="0" eb="2">
      <t>センジュツ</t>
    </rPh>
    <phoneticPr fontId="3"/>
  </si>
  <si>
    <t>動物使い</t>
    <rPh sb="0" eb="3">
      <t>ドウブツツカ</t>
    </rPh>
    <phoneticPr fontId="3"/>
  </si>
  <si>
    <t>土地勘</t>
    <rPh sb="0" eb="3">
      <t>トチカン</t>
    </rPh>
    <phoneticPr fontId="3"/>
  </si>
  <si>
    <t>犯罪捜査</t>
    <rPh sb="0" eb="4">
      <t>ハンザイソウサ</t>
    </rPh>
    <phoneticPr fontId="3"/>
  </si>
  <si>
    <t>ビジネス</t>
    <phoneticPr fontId="3"/>
  </si>
  <si>
    <t>文筆</t>
    <rPh sb="0" eb="2">
      <t>ブンピツ</t>
    </rPh>
    <phoneticPr fontId="3"/>
  </si>
  <si>
    <t>野外生存術</t>
    <rPh sb="0" eb="5">
      <t>ヤガイセイゾンジュツ</t>
    </rPh>
    <phoneticPr fontId="3"/>
  </si>
  <si>
    <t>ライブラリ検索</t>
    <rPh sb="5" eb="7">
      <t>ケンサク</t>
    </rPh>
    <phoneticPr fontId="3"/>
  </si>
  <si>
    <t>感知系技能</t>
    <rPh sb="0" eb="5">
      <t>カンチケイギノウ</t>
    </rPh>
    <phoneticPr fontId="3"/>
  </si>
  <si>
    <t>隠蔽/発見</t>
    <rPh sb="0" eb="2">
      <t>インペイ</t>
    </rPh>
    <rPh sb="3" eb="5">
      <t>ハッケン</t>
    </rPh>
    <phoneticPr fontId="3"/>
  </si>
  <si>
    <t>精神集中</t>
    <rPh sb="0" eb="4">
      <t>セイシンシュウチュウ</t>
    </rPh>
    <phoneticPr fontId="3"/>
  </si>
  <si>
    <t>知覚</t>
    <rPh sb="0" eb="2">
      <t>チカク</t>
    </rPh>
    <phoneticPr fontId="3"/>
  </si>
  <si>
    <t>追跡</t>
    <rPh sb="0" eb="2">
      <t>ツイセキ</t>
    </rPh>
    <phoneticPr fontId="3"/>
  </si>
  <si>
    <t>読唇術</t>
    <rPh sb="0" eb="3">
      <t>ドクシンジュツ</t>
    </rPh>
    <phoneticPr fontId="3"/>
  </si>
  <si>
    <t>技術系技能</t>
    <rPh sb="0" eb="5">
      <t>ギジュツケイギノウ</t>
    </rPh>
    <phoneticPr fontId="3"/>
  </si>
  <si>
    <t>応急手当</t>
    <rPh sb="0" eb="4">
      <t>オウキュウテアテ</t>
    </rPh>
    <phoneticPr fontId="3"/>
  </si>
  <si>
    <t>絵画/彫刻</t>
    <rPh sb="0" eb="2">
      <t>カイガ</t>
    </rPh>
    <rPh sb="3" eb="5">
      <t>チョウコク</t>
    </rPh>
    <phoneticPr fontId="3"/>
  </si>
  <si>
    <t>海洋ヴィークル技術</t>
    <rPh sb="0" eb="2">
      <t>カイヨウ</t>
    </rPh>
    <rPh sb="7" eb="9">
      <t>ギジュツ</t>
    </rPh>
    <phoneticPr fontId="3"/>
  </si>
  <si>
    <t>鍵開け</t>
    <rPh sb="0" eb="2">
      <t>カギア</t>
    </rPh>
    <phoneticPr fontId="3"/>
  </si>
  <si>
    <t>偽造</t>
    <rPh sb="0" eb="2">
      <t>ギゾウ</t>
    </rPh>
    <phoneticPr fontId="3"/>
  </si>
  <si>
    <t>基礎技術</t>
    <rPh sb="0" eb="4">
      <t>キソギジュツ</t>
    </rPh>
    <phoneticPr fontId="3"/>
  </si>
  <si>
    <t>航空ヴィークル技術</t>
    <rPh sb="0" eb="2">
      <t>コウクウ</t>
    </rPh>
    <rPh sb="7" eb="9">
      <t>ギジュツ</t>
    </rPh>
    <phoneticPr fontId="3"/>
  </si>
  <si>
    <t>サイバー技術</t>
    <rPh sb="4" eb="6">
      <t>ギジュツ</t>
    </rPh>
    <phoneticPr fontId="3"/>
  </si>
  <si>
    <t>撮影</t>
    <rPh sb="0" eb="2">
      <t>サツエイ</t>
    </rPh>
    <phoneticPr fontId="3"/>
  </si>
  <si>
    <t>スリ</t>
    <phoneticPr fontId="3"/>
  </si>
  <si>
    <t>電子/保安技術(x2)</t>
    <rPh sb="0" eb="2">
      <t>デンシ</t>
    </rPh>
    <rPh sb="3" eb="7">
      <t>ホアンギジュツ</t>
    </rPh>
    <phoneticPr fontId="3"/>
  </si>
  <si>
    <t>救急医療(x2)</t>
    <rPh sb="0" eb="4">
      <t>キュウキュウイリョウ</t>
    </rPh>
    <phoneticPr fontId="3"/>
  </si>
  <si>
    <t>爆発物(x2)</t>
    <rPh sb="0" eb="3">
      <t>バクハツブツ</t>
    </rPh>
    <phoneticPr fontId="3"/>
  </si>
  <si>
    <t>武器技術</t>
    <rPh sb="0" eb="4">
      <t>ブキギジュツ</t>
    </rPh>
    <phoneticPr fontId="3"/>
  </si>
  <si>
    <t>陸上ヴィークル技術</t>
    <rPh sb="0" eb="2">
      <t>リクジョウ</t>
    </rPh>
    <rPh sb="7" eb="9">
      <t>ギジュツ</t>
    </rPh>
    <phoneticPr fontId="3"/>
  </si>
  <si>
    <t>近接戦闘系技能</t>
    <rPh sb="0" eb="2">
      <t>キンセツ</t>
    </rPh>
    <rPh sb="2" eb="4">
      <t>セントウ</t>
    </rPh>
    <rPh sb="4" eb="5">
      <t>ケイ</t>
    </rPh>
    <rPh sb="5" eb="7">
      <t>ギノウ</t>
    </rPh>
    <phoneticPr fontId="3"/>
  </si>
  <si>
    <t>回避</t>
    <rPh sb="0" eb="2">
      <t>カイヒ</t>
    </rPh>
    <phoneticPr fontId="3"/>
  </si>
  <si>
    <t>格闘</t>
    <rPh sb="0" eb="2">
      <t>カクトウ</t>
    </rPh>
    <phoneticPr fontId="3"/>
  </si>
  <si>
    <t>近接武器</t>
    <rPh sb="0" eb="4">
      <t>キンセツブキ</t>
    </rPh>
    <phoneticPr fontId="3"/>
  </si>
  <si>
    <t>武術(x2)</t>
    <rPh sb="0" eb="2">
      <t>ブジュツ</t>
    </rPh>
    <phoneticPr fontId="3"/>
  </si>
  <si>
    <t>芸能系技能</t>
    <rPh sb="0" eb="5">
      <t>ゲイノウケイギノウ</t>
    </rPh>
    <phoneticPr fontId="3"/>
  </si>
  <si>
    <t>演技</t>
    <rPh sb="0" eb="2">
      <t>エンギ</t>
    </rPh>
    <phoneticPr fontId="3"/>
  </si>
  <si>
    <t>演奏</t>
    <rPh sb="0" eb="2">
      <t>エンソウ</t>
    </rPh>
    <phoneticPr fontId="3"/>
  </si>
  <si>
    <t>社交系技能</t>
    <rPh sb="0" eb="5">
      <t>シャコウケイギノウ</t>
    </rPh>
    <phoneticPr fontId="3"/>
  </si>
  <si>
    <t>裏社会</t>
    <rPh sb="0" eb="3">
      <t>ウラシャカイ</t>
    </rPh>
    <phoneticPr fontId="3"/>
  </si>
  <si>
    <t>会話術</t>
    <rPh sb="0" eb="3">
      <t>カイワジュツ</t>
    </rPh>
    <phoneticPr fontId="3"/>
  </si>
  <si>
    <t>真意看破</t>
    <rPh sb="0" eb="4">
      <t>シンイカンパ</t>
    </rPh>
    <phoneticPr fontId="3"/>
  </si>
  <si>
    <t>尋問</t>
    <rPh sb="0" eb="2">
      <t>ジンモン</t>
    </rPh>
    <phoneticPr fontId="3"/>
  </si>
  <si>
    <t>説得</t>
    <rPh sb="0" eb="2">
      <t>セットク</t>
    </rPh>
    <phoneticPr fontId="3"/>
  </si>
  <si>
    <t>売買</t>
    <rPh sb="0" eb="2">
      <t>バイバイ</t>
    </rPh>
    <phoneticPr fontId="3"/>
  </si>
  <si>
    <t>ファッション</t>
    <phoneticPr fontId="3"/>
  </si>
  <si>
    <t>賄賂</t>
    <rPh sb="0" eb="2">
      <t>ワイロ</t>
    </rPh>
    <phoneticPr fontId="3"/>
  </si>
  <si>
    <t>美容</t>
    <rPh sb="0" eb="2">
      <t>ビヨウ</t>
    </rPh>
    <phoneticPr fontId="3"/>
  </si>
  <si>
    <t>操作系技能</t>
    <rPh sb="0" eb="5">
      <t>ソウサケイギノウ</t>
    </rPh>
    <phoneticPr fontId="3"/>
  </si>
  <si>
    <t>海洋ヴィークル操縦</t>
    <rPh sb="0" eb="2">
      <t>カイヨウ</t>
    </rPh>
    <rPh sb="7" eb="9">
      <t>ソウジュウ</t>
    </rPh>
    <phoneticPr fontId="3"/>
  </si>
  <si>
    <t>騎乗</t>
    <rPh sb="0" eb="2">
      <t>キジョウ</t>
    </rPh>
    <phoneticPr fontId="3"/>
  </si>
  <si>
    <t>陸上ヴィークル操縦</t>
    <rPh sb="0" eb="2">
      <t>リクジョウ</t>
    </rPh>
    <rPh sb="7" eb="9">
      <t>ソウジュウ</t>
    </rPh>
    <phoneticPr fontId="3"/>
  </si>
  <si>
    <t>航空ヴィークル操縦(x2)</t>
    <rPh sb="0" eb="2">
      <t>コウクウ</t>
    </rPh>
    <rPh sb="7" eb="9">
      <t>ソウジュウ</t>
    </rPh>
    <phoneticPr fontId="3"/>
  </si>
  <si>
    <t>動作系技能</t>
    <rPh sb="0" eb="5">
      <t>ドウサケイギノウ</t>
    </rPh>
    <phoneticPr fontId="3"/>
  </si>
  <si>
    <t>運動</t>
    <rPh sb="0" eb="2">
      <t>ウンドウ</t>
    </rPh>
    <phoneticPr fontId="3"/>
  </si>
  <si>
    <t>隠密</t>
    <rPh sb="0" eb="2">
      <t>オンミツ</t>
    </rPh>
    <phoneticPr fontId="3"/>
  </si>
  <si>
    <t>拷問/薬物抵抗</t>
    <rPh sb="0" eb="2">
      <t>ゴウモン</t>
    </rPh>
    <rPh sb="3" eb="7">
      <t>ヤクブツテイコウ</t>
    </rPh>
    <phoneticPr fontId="3"/>
  </si>
  <si>
    <t>柔軟</t>
    <rPh sb="0" eb="2">
      <t>ジュウナン</t>
    </rPh>
    <phoneticPr fontId="3"/>
  </si>
  <si>
    <t>忍耐</t>
    <rPh sb="0" eb="2">
      <t>ニンタイ</t>
    </rPh>
    <phoneticPr fontId="3"/>
  </si>
  <si>
    <t>舞踊</t>
    <rPh sb="0" eb="2">
      <t>ブヨウ</t>
    </rPh>
    <phoneticPr fontId="3"/>
  </si>
  <si>
    <t>ランク</t>
    <phoneticPr fontId="3"/>
  </si>
  <si>
    <t>ストリートスラング</t>
    <phoneticPr fontId="3"/>
  </si>
  <si>
    <t>自分の居住地：</t>
    <rPh sb="0" eb="2">
      <t>ジブン</t>
    </rPh>
    <rPh sb="3" eb="6">
      <t>キョジュウチ</t>
    </rPh>
    <phoneticPr fontId="3"/>
  </si>
  <si>
    <t>人間性</t>
    <rPh sb="0" eb="3">
      <t>ニンゲンセイ</t>
    </rPh>
    <phoneticPr fontId="3"/>
  </si>
  <si>
    <t>ハンドル(名前)</t>
    <rPh sb="5" eb="7">
      <t>ナマエ</t>
    </rPh>
    <phoneticPr fontId="3"/>
  </si>
  <si>
    <t>ロール特技</t>
    <rPh sb="3" eb="5">
      <t>トクギ</t>
    </rPh>
    <phoneticPr fontId="3"/>
  </si>
  <si>
    <t>HP最大値</t>
    <rPh sb="2" eb="5">
      <t>サイダイチ</t>
    </rPh>
    <phoneticPr fontId="3"/>
  </si>
  <si>
    <t>重症状態の境界値</t>
    <rPh sb="0" eb="4">
      <t>ジュウショウジョウタイ</t>
    </rPh>
    <rPh sb="5" eb="8">
      <t>キョウカイチ</t>
    </rPh>
    <phoneticPr fontId="3"/>
  </si>
  <si>
    <t>別名/本名</t>
    <rPh sb="0" eb="2">
      <t>ベツミョウ</t>
    </rPh>
    <rPh sb="3" eb="5">
      <t>ホンミョウ</t>
    </rPh>
    <phoneticPr fontId="3"/>
  </si>
  <si>
    <t>知名度</t>
    <rPh sb="0" eb="3">
      <t>チメイド</t>
    </rPh>
    <phoneticPr fontId="3"/>
  </si>
  <si>
    <t>成長ポイント</t>
    <rPh sb="0" eb="2">
      <t>セイチョウ</t>
    </rPh>
    <phoneticPr fontId="3"/>
  </si>
  <si>
    <t>現在</t>
    <rPh sb="0" eb="2">
      <t>ゲンザイ</t>
    </rPh>
    <phoneticPr fontId="3"/>
  </si>
  <si>
    <t>最大</t>
    <rPh sb="0" eb="2">
      <t>サイダイ</t>
    </rPh>
    <phoneticPr fontId="3"/>
  </si>
  <si>
    <t>依存症</t>
    <rPh sb="0" eb="3">
      <t>イゾンショウ</t>
    </rPh>
    <phoneticPr fontId="3"/>
  </si>
  <si>
    <t>致命的
損傷</t>
    <rPh sb="0" eb="3">
      <t>チメイテキ</t>
    </rPh>
    <rPh sb="4" eb="6">
      <t>ソンショウ</t>
    </rPh>
    <phoneticPr fontId="3"/>
  </si>
  <si>
    <t>防具</t>
    <rPh sb="0" eb="2">
      <t>ボウグ</t>
    </rPh>
    <phoneticPr fontId="3"/>
  </si>
  <si>
    <t>SP</t>
    <phoneticPr fontId="3"/>
  </si>
  <si>
    <t>ペナルティ</t>
    <phoneticPr fontId="3"/>
  </si>
  <si>
    <t>頭</t>
    <rPh sb="0" eb="1">
      <t>アタマ</t>
    </rPh>
    <phoneticPr fontId="3"/>
  </si>
  <si>
    <t>体</t>
    <rPh sb="0" eb="1">
      <t>カラダ</t>
    </rPh>
    <phoneticPr fontId="3"/>
  </si>
  <si>
    <t>盾</t>
    <rPh sb="0" eb="1">
      <t>タテ</t>
    </rPh>
    <phoneticPr fontId="3"/>
  </si>
  <si>
    <t>装備品</t>
    <rPh sb="0" eb="3">
      <t>ソウビヒン</t>
    </rPh>
    <phoneticPr fontId="3"/>
  </si>
  <si>
    <t>メモ</t>
    <phoneticPr fontId="3"/>
  </si>
  <si>
    <t>弾薬</t>
    <rPh sb="0" eb="2">
      <t>ダンヤク</t>
    </rPh>
    <phoneticPr fontId="3"/>
  </si>
  <si>
    <t>所持金</t>
    <rPh sb="0" eb="3">
      <t>ショジキン</t>
    </rPh>
    <phoneticPr fontId="3"/>
  </si>
  <si>
    <t>武器</t>
    <rPh sb="0" eb="2">
      <t>ブキ</t>
    </rPh>
    <phoneticPr fontId="3"/>
  </si>
  <si>
    <t>ダメージ</t>
    <phoneticPr fontId="3"/>
  </si>
  <si>
    <t>装弾数</t>
    <rPh sb="0" eb="3">
      <t>ソウダンスウ</t>
    </rPh>
    <phoneticPr fontId="3"/>
  </si>
  <si>
    <t>攻撃回数</t>
    <rPh sb="0" eb="4">
      <t>コウゲキカイスウ</t>
    </rPh>
    <phoneticPr fontId="3"/>
  </si>
  <si>
    <t>武器・防具</t>
    <rPh sb="0" eb="2">
      <t>ブキ</t>
    </rPh>
    <rPh sb="3" eb="5">
      <t>ボウグ</t>
    </rPh>
    <phoneticPr fontId="3"/>
  </si>
  <si>
    <t>サイバーウェア</t>
    <phoneticPr fontId="3"/>
  </si>
  <si>
    <t>ニューラル・リンク</t>
    <phoneticPr fontId="3"/>
  </si>
  <si>
    <t>データ</t>
    <phoneticPr fontId="3"/>
  </si>
  <si>
    <t>サイバー聴覚基本システム</t>
    <rPh sb="4" eb="6">
      <t>チョウカク</t>
    </rPh>
    <rPh sb="6" eb="8">
      <t>キホン</t>
    </rPh>
    <phoneticPr fontId="3"/>
  </si>
  <si>
    <t>サイバーアイ(右)</t>
    <rPh sb="7" eb="8">
      <t>ミギ</t>
    </rPh>
    <phoneticPr fontId="3"/>
  </si>
  <si>
    <t>サイバーアイ(左)</t>
    <rPh sb="7" eb="8">
      <t>ヒダリ</t>
    </rPh>
    <phoneticPr fontId="3"/>
  </si>
  <si>
    <t>サイバーアーム(右)</t>
    <rPh sb="8" eb="9">
      <t>ミギ</t>
    </rPh>
    <phoneticPr fontId="3"/>
  </si>
  <si>
    <t>サイバーアーム(左)</t>
    <rPh sb="8" eb="9">
      <t>ヒダリ</t>
    </rPh>
    <phoneticPr fontId="3"/>
  </si>
  <si>
    <t>サイバーレッグ(右)</t>
    <rPh sb="8" eb="9">
      <t>ミギ</t>
    </rPh>
    <phoneticPr fontId="3"/>
  </si>
  <si>
    <t>サイバーレッグ(左)</t>
    <rPh sb="8" eb="9">
      <t>ヒダリ</t>
    </rPh>
    <phoneticPr fontId="3"/>
  </si>
  <si>
    <t>体内用サイバーウェア</t>
    <rPh sb="0" eb="2">
      <t>タイナイ</t>
    </rPh>
    <rPh sb="2" eb="3">
      <t>ヨウ</t>
    </rPh>
    <phoneticPr fontId="3"/>
  </si>
  <si>
    <t>体表用サイバーウェア</t>
    <rPh sb="0" eb="3">
      <t>タイヒョウヨウ</t>
    </rPh>
    <phoneticPr fontId="3"/>
  </si>
  <si>
    <t>ファッションウェア</t>
    <phoneticPr fontId="3"/>
  </si>
  <si>
    <t>ボーグウェア</t>
    <phoneticPr fontId="3"/>
  </si>
  <si>
    <t>出身文化兼</t>
    <rPh sb="0" eb="5">
      <t>シュッシンブンカケン</t>
    </rPh>
    <phoneticPr fontId="3"/>
  </si>
  <si>
    <t>ファッション・スタイル</t>
    <phoneticPr fontId="3"/>
  </si>
  <si>
    <t>性格</t>
    <rPh sb="0" eb="2">
      <t>セイカク</t>
    </rPh>
    <phoneticPr fontId="3"/>
  </si>
  <si>
    <t>おまえが最も重視するものは？</t>
    <rPh sb="4" eb="5">
      <t>モット</t>
    </rPh>
    <rPh sb="6" eb="8">
      <t>ジュウシ</t>
    </rPh>
    <phoneticPr fontId="3"/>
  </si>
  <si>
    <t>k</t>
    <phoneticPr fontId="3"/>
  </si>
  <si>
    <t>ヘアスタイル/必ず身につけているもの</t>
    <rPh sb="7" eb="8">
      <t>カナラ</t>
    </rPh>
    <rPh sb="9" eb="10">
      <t>ミ</t>
    </rPh>
    <phoneticPr fontId="3"/>
  </si>
  <si>
    <t>おまえは世間の連中をどう思っている？</t>
    <rPh sb="4" eb="6">
      <t>セケン</t>
    </rPh>
    <rPh sb="7" eb="9">
      <t>レンチュウ</t>
    </rPh>
    <rPh sb="12" eb="13">
      <t>オモ</t>
    </rPh>
    <phoneticPr fontId="3"/>
  </si>
  <si>
    <t>おまえの人生で一番大事な人物</t>
    <rPh sb="4" eb="6">
      <t>ジンセイ</t>
    </rPh>
    <rPh sb="7" eb="11">
      <t>イチバンダイジ</t>
    </rPh>
    <rPh sb="12" eb="14">
      <t>ジンブツ</t>
    </rPh>
    <phoneticPr fontId="3"/>
  </si>
  <si>
    <t>おまえの一番大事な持ち物</t>
    <rPh sb="4" eb="8">
      <t>イチバンダイジ</t>
    </rPh>
    <rPh sb="9" eb="10">
      <t>モ</t>
    </rPh>
    <rPh sb="11" eb="12">
      <t>モノ</t>
    </rPh>
    <phoneticPr fontId="3"/>
  </si>
  <si>
    <t>実家の家庭環境</t>
    <rPh sb="0" eb="2">
      <t>ジッカ</t>
    </rPh>
    <rPh sb="3" eb="7">
      <t>カテイカンキョウ</t>
    </rPh>
    <phoneticPr fontId="3"/>
  </si>
  <si>
    <t>幼少期の環境</t>
    <rPh sb="0" eb="3">
      <t>ヨウショウキ</t>
    </rPh>
    <rPh sb="4" eb="6">
      <t>カンキョウ</t>
    </rPh>
    <phoneticPr fontId="3"/>
  </si>
  <si>
    <t>家族を襲った災厄</t>
    <rPh sb="0" eb="2">
      <t>カゾク</t>
    </rPh>
    <rPh sb="3" eb="4">
      <t>オソ</t>
    </rPh>
    <rPh sb="6" eb="8">
      <t>サイヤク</t>
    </rPh>
    <phoneticPr fontId="3"/>
  </si>
  <si>
    <t>人生の目標</t>
    <rPh sb="0" eb="2">
      <t>ジンセイ</t>
    </rPh>
    <rPh sb="3" eb="5">
      <t>モクヒョウ</t>
    </rPh>
    <phoneticPr fontId="3"/>
  </si>
  <si>
    <t>親友</t>
    <rPh sb="0" eb="2">
      <t>シンユウ</t>
    </rPh>
    <phoneticPr fontId="3"/>
  </si>
  <si>
    <t>愛の悲劇</t>
    <rPh sb="0" eb="1">
      <t>アイ</t>
    </rPh>
    <rPh sb="2" eb="4">
      <t>ヒゲキ</t>
    </rPh>
    <phoneticPr fontId="3"/>
  </si>
  <si>
    <t>敵</t>
    <rPh sb="0" eb="1">
      <t>テキ</t>
    </rPh>
    <phoneticPr fontId="3"/>
  </si>
  <si>
    <t>理由</t>
    <rPh sb="0" eb="2">
      <t>リユウ</t>
    </rPh>
    <phoneticPr fontId="3"/>
  </si>
  <si>
    <t>刺客</t>
    <rPh sb="0" eb="2">
      <t>シカク</t>
    </rPh>
    <phoneticPr fontId="3"/>
  </si>
  <si>
    <t>住居</t>
    <rPh sb="0" eb="2">
      <t>ジュウキョ</t>
    </rPh>
    <phoneticPr fontId="3"/>
  </si>
  <si>
    <t>ライフスタイル</t>
    <phoneticPr fontId="3"/>
  </si>
  <si>
    <t>家賃</t>
    <rPh sb="0" eb="2">
      <t>ヤチン</t>
    </rPh>
    <phoneticPr fontId="3"/>
  </si>
  <si>
    <t>ライフパス</t>
    <phoneticPr fontId="3"/>
  </si>
  <si>
    <t>能力値</t>
    <rPh sb="0" eb="3">
      <t>ノウリョクチ</t>
    </rPh>
    <phoneticPr fontId="3"/>
  </si>
  <si>
    <t>遠隔戦闘</t>
    <rPh sb="0" eb="4">
      <t>エンカクセントウ</t>
    </rPh>
    <phoneticPr fontId="3"/>
  </si>
  <si>
    <t>重火器</t>
    <rPh sb="0" eb="3">
      <t>ジュウカキ</t>
    </rPh>
    <phoneticPr fontId="3"/>
  </si>
  <si>
    <t>フルオート射撃</t>
    <rPh sb="5" eb="7">
      <t>シャゲキ</t>
    </rPh>
    <phoneticPr fontId="3"/>
  </si>
  <si>
    <t>学術</t>
    <rPh sb="0" eb="2">
      <t>ガクジュツ</t>
    </rPh>
    <phoneticPr fontId="3"/>
  </si>
  <si>
    <t>科学2</t>
    <rPh sb="0" eb="2">
      <t>カガク</t>
    </rPh>
    <phoneticPr fontId="3"/>
  </si>
  <si>
    <t>科学1</t>
    <rPh sb="0" eb="2">
      <t>カガク</t>
    </rPh>
    <phoneticPr fontId="3"/>
  </si>
  <si>
    <t>言語3</t>
    <rPh sb="0" eb="2">
      <t>ゲンゴ</t>
    </rPh>
    <phoneticPr fontId="3"/>
  </si>
  <si>
    <t>言語2</t>
    <rPh sb="0" eb="2">
      <t>ゲンゴ</t>
    </rPh>
    <phoneticPr fontId="3"/>
  </si>
  <si>
    <t>自分の居住地</t>
    <rPh sb="0" eb="2">
      <t>ジブン</t>
    </rPh>
    <rPh sb="3" eb="6">
      <t>キョジュウチ</t>
    </rPh>
    <phoneticPr fontId="3"/>
  </si>
  <si>
    <t>土地勘3</t>
    <rPh sb="0" eb="3">
      <t>トチカン</t>
    </rPh>
    <phoneticPr fontId="3"/>
  </si>
  <si>
    <t>土地勘2</t>
    <rPh sb="0" eb="3">
      <t>トチカン</t>
    </rPh>
    <phoneticPr fontId="3"/>
  </si>
  <si>
    <t>感知</t>
    <rPh sb="0" eb="2">
      <t>カンチ</t>
    </rPh>
    <phoneticPr fontId="3"/>
  </si>
  <si>
    <t>救急医療</t>
    <rPh sb="0" eb="4">
      <t>キュウキュウイリョウ</t>
    </rPh>
    <phoneticPr fontId="3"/>
  </si>
  <si>
    <t>電子/保安技術</t>
    <rPh sb="0" eb="2">
      <t>デンシ</t>
    </rPh>
    <rPh sb="3" eb="7">
      <t>ホアンギジュツ</t>
    </rPh>
    <phoneticPr fontId="3"/>
  </si>
  <si>
    <t>爆発物</t>
    <rPh sb="0" eb="3">
      <t>バクハツブツ</t>
    </rPh>
    <phoneticPr fontId="3"/>
  </si>
  <si>
    <t>近接戦闘</t>
    <rPh sb="0" eb="4">
      <t>キンセツセントウ</t>
    </rPh>
    <phoneticPr fontId="3"/>
  </si>
  <si>
    <t>近接武器</t>
    <rPh sb="0" eb="2">
      <t>キンセツ</t>
    </rPh>
    <rPh sb="2" eb="4">
      <t>ブキ</t>
    </rPh>
    <phoneticPr fontId="3"/>
  </si>
  <si>
    <t>武術</t>
    <rPh sb="0" eb="2">
      <t>ブジュツ</t>
    </rPh>
    <phoneticPr fontId="3"/>
  </si>
  <si>
    <t>演奏1</t>
    <rPh sb="0" eb="2">
      <t>エンソウ</t>
    </rPh>
    <phoneticPr fontId="3"/>
  </si>
  <si>
    <t>演奏2</t>
    <rPh sb="0" eb="2">
      <t>エンソウ</t>
    </rPh>
    <phoneticPr fontId="3"/>
  </si>
  <si>
    <t>社交</t>
    <rPh sb="0" eb="2">
      <t>シャコウ</t>
    </rPh>
    <phoneticPr fontId="3"/>
  </si>
  <si>
    <t>芸能</t>
    <rPh sb="0" eb="2">
      <t>ゲイノウ</t>
    </rPh>
    <phoneticPr fontId="3"/>
  </si>
  <si>
    <t>操作</t>
    <rPh sb="0" eb="2">
      <t>ソウサ</t>
    </rPh>
    <phoneticPr fontId="3"/>
  </si>
  <si>
    <t>航空ヴィークル操縦</t>
    <rPh sb="0" eb="2">
      <t>コウクウ</t>
    </rPh>
    <rPh sb="7" eb="9">
      <t>ソウジュウ</t>
    </rPh>
    <phoneticPr fontId="3"/>
  </si>
  <si>
    <t>陸上ヴィークル運転</t>
    <rPh sb="0" eb="2">
      <t>リクジョウ</t>
    </rPh>
    <rPh sb="7" eb="9">
      <t>ウンテン</t>
    </rPh>
    <phoneticPr fontId="3"/>
  </si>
  <si>
    <t>動作</t>
    <rPh sb="0" eb="2">
      <t>ドウサ</t>
    </rPh>
    <phoneticPr fontId="3"/>
  </si>
  <si>
    <t>必要ポイント2倍</t>
    <rPh sb="0" eb="2">
      <t>ヒツヨウ</t>
    </rPh>
    <rPh sb="7" eb="8">
      <t>バイ</t>
    </rPh>
    <phoneticPr fontId="3"/>
  </si>
  <si>
    <t>基礎技能(2以上必須)</t>
    <rPh sb="0" eb="4">
      <t>キソギノウ</t>
    </rPh>
    <rPh sb="6" eb="8">
      <t>イジョウ</t>
    </rPh>
    <rPh sb="8" eb="10">
      <t>ヒッス</t>
    </rPh>
    <phoneticPr fontId="3"/>
  </si>
  <si>
    <t>技能ポイント合計</t>
    <rPh sb="0" eb="2">
      <t>ギノウ</t>
    </rPh>
    <rPh sb="6" eb="8">
      <t>ゴウケイ</t>
    </rPh>
    <phoneticPr fontId="3"/>
  </si>
  <si>
    <t>修正後</t>
    <rPh sb="0" eb="3">
      <t>シュウセイゴ</t>
    </rPh>
    <phoneticPr fontId="3"/>
  </si>
  <si>
    <t>ヒットポイント</t>
    <phoneticPr fontId="3"/>
  </si>
  <si>
    <t>重症状態の境界値</t>
    <rPh sb="0" eb="4">
      <t>ジュウ</t>
    </rPh>
    <rPh sb="5" eb="8">
      <t>キョウカイチ</t>
    </rPh>
    <phoneticPr fontId="3"/>
  </si>
  <si>
    <t>死亡セーブ</t>
    <rPh sb="0" eb="2">
      <t>シボウ</t>
    </rPh>
    <phoneticPr fontId="3"/>
  </si>
  <si>
    <t>最大値</t>
    <rPh sb="0" eb="3">
      <t>サイダイチ</t>
    </rPh>
    <phoneticPr fontId="3"/>
  </si>
  <si>
    <t>現在値</t>
    <rPh sb="0" eb="3">
      <t>ゲンザイチ</t>
    </rPh>
    <phoneticPr fontId="3"/>
  </si>
  <si>
    <t>この色のセルに数値を入力してください</t>
    <rPh sb="2" eb="3">
      <t>イロ</t>
    </rPh>
    <rPh sb="7" eb="9">
      <t>スウチ</t>
    </rPh>
    <rPh sb="10" eb="12">
      <t>ニュウリョク</t>
    </rPh>
    <phoneticPr fontId="3"/>
  </si>
  <si>
    <t>人間性ペナルティ</t>
    <rPh sb="0" eb="3">
      <t>ニンゲンセイ</t>
    </rPh>
    <phoneticPr fontId="3"/>
  </si>
  <si>
    <t>合計</t>
    <rPh sb="0" eb="2">
      <t>ゴウケイ</t>
    </rPh>
    <phoneticPr fontId="3"/>
  </si>
  <si>
    <t>代金</t>
    <rPh sb="0" eb="2">
      <t>ダイキン</t>
    </rPh>
    <phoneticPr fontId="3"/>
  </si>
  <si>
    <t>以下のセルをコピーしてください</t>
    <rPh sb="0" eb="2">
      <t>イカ</t>
    </rPh>
    <phoneticPr fontId="3"/>
  </si>
  <si>
    <t>◆感知系技能</t>
    <rPh sb="1" eb="3">
      <t>カンチ</t>
    </rPh>
    <rPh sb="3" eb="6">
      <t>ケイギノウ</t>
    </rPh>
    <phoneticPr fontId="3"/>
  </si>
  <si>
    <t>◆学術系技能</t>
    <rPh sb="1" eb="3">
      <t>ガクジュツ</t>
    </rPh>
    <rPh sb="3" eb="6">
      <t>ケイギノウ</t>
    </rPh>
    <phoneticPr fontId="3"/>
  </si>
  <si>
    <t>◆遠隔戦闘系技能</t>
    <rPh sb="1" eb="5">
      <t>エンカクセントウ</t>
    </rPh>
    <rPh sb="5" eb="8">
      <t>ケイギノウ</t>
    </rPh>
    <phoneticPr fontId="3"/>
  </si>
  <si>
    <t>◆技術系</t>
    <rPh sb="1" eb="4">
      <t>ギジュツケイ</t>
    </rPh>
    <phoneticPr fontId="3"/>
  </si>
  <si>
    <t>◆近接戦闘系</t>
    <rPh sb="1" eb="6">
      <t>キンセツセントウケイ</t>
    </rPh>
    <phoneticPr fontId="3"/>
  </si>
  <si>
    <t>◆芸能系</t>
    <rPh sb="1" eb="4">
      <t>ゲイノウケイ</t>
    </rPh>
    <phoneticPr fontId="3"/>
  </si>
  <si>
    <t>◆社交系</t>
    <rPh sb="1" eb="4">
      <t>シャコウケイ</t>
    </rPh>
    <phoneticPr fontId="3"/>
  </si>
  <si>
    <t>◆操作系</t>
    <rPh sb="1" eb="4">
      <t>ソウサケイ</t>
    </rPh>
    <phoneticPr fontId="3"/>
  </si>
  <si>
    <t>◆動作系</t>
    <rPh sb="1" eb="4">
      <t>ドウサケイ</t>
    </rPh>
    <phoneticPr fontId="3"/>
  </si>
  <si>
    <t>◆戦闘</t>
    <rPh sb="1" eb="3">
      <t>セントウ</t>
    </rPh>
    <phoneticPr fontId="3"/>
  </si>
  <si>
    <t>1d10+{反応} イニシアチブ</t>
    <rPh sb="6" eb="8">
      <t>ハンノウ</t>
    </rPh>
    <phoneticPr fontId="3"/>
  </si>
  <si>
    <t>◆武器・ダメージ</t>
    <rPh sb="1" eb="3">
      <t>ブキ</t>
    </rPh>
    <phoneticPr fontId="3"/>
  </si>
  <si>
    <t>◆装備品・サイバーウェア</t>
    <rPh sb="1" eb="4">
      <t>ソウビヒン</t>
    </rPh>
    <phoneticPr fontId="3"/>
  </si>
  <si>
    <t>ここまで</t>
    <phoneticPr fontId="3"/>
  </si>
  <si>
    <t>ここから</t>
    <phoneticPr fontId="3"/>
  </si>
  <si>
    <t>1d10+{死亡セーヴ修正値}&lt;{体格} 死亡セーヴ</t>
    <rPh sb="6" eb="8">
      <t>シボウ</t>
    </rPh>
    <rPh sb="11" eb="14">
      <t>シュウセイチ</t>
    </rPh>
    <rPh sb="17" eb="19">
      <t>タイカク</t>
    </rPh>
    <rPh sb="21" eb="23">
      <t>シボウ</t>
    </rPh>
    <phoneticPr fontId="3"/>
  </si>
  <si>
    <t>;死亡セーヴ修正値+1</t>
    <rPh sb="1" eb="3">
      <t>シボウ</t>
    </rPh>
    <rPh sb="6" eb="9">
      <t>シュウセイチ</t>
    </rPh>
    <phoneticPr fontId="3"/>
  </si>
  <si>
    <t>;死亡セーヴ修正値=0</t>
    <rPh sb="1" eb="3">
      <t>シボウ</t>
    </rPh>
    <rPh sb="6" eb="9">
      <t>シュウセイチ</t>
    </rPh>
    <phoneticPr fontId="3"/>
  </si>
  <si>
    <t>チャットパレット(ユドナリウムリリィ用)</t>
    <rPh sb="18" eb="19">
      <t>ヨウ</t>
    </rPh>
    <phoneticPr fontId="3"/>
  </si>
  <si>
    <t>ダイスボットあり</t>
    <phoneticPr fontId="3"/>
  </si>
  <si>
    <t>INI{反応} イニシアチブ</t>
    <rPh sb="4" eb="6">
      <t>ハンノウ</t>
    </rPh>
    <phoneticPr fontId="3"/>
  </si>
  <si>
    <t>サイバーパンクREDのキャラクターシート作るやつです
ユドナリウムリリィでのオンセ用に作ってあるため、セッション間で持ち越されるデータ以外は書き込むスペースを作っていません。そこらへんはコマのリソースタブとかで管理するようにしてください
能力値や技能は自動で出してくれますが、アイテムとかは手動になっています
人に渡す時などは、3枚目と4枚目のシートのみをpdf化するといい感じになると思います
データ計算用シートの左下の辺りにチャットパレットを追加しました。
セルをまとめてコピペして使ってください
改変、再配布などはご自由にどうぞ、改良したらimgTRPGのディスコードにあげてくれると嬉しいです。
また、これはファンが勝手に作ったもので、ホビージャパン様、talsorian games様とは関係ありません。</t>
    <rPh sb="20" eb="21">
      <t>ツク</t>
    </rPh>
    <rPh sb="41" eb="42">
      <t>ヨウ</t>
    </rPh>
    <rPh sb="43" eb="44">
      <t>ツク</t>
    </rPh>
    <rPh sb="56" eb="57">
      <t>カン</t>
    </rPh>
    <rPh sb="58" eb="59">
      <t>モ</t>
    </rPh>
    <rPh sb="60" eb="61">
      <t>コ</t>
    </rPh>
    <rPh sb="67" eb="69">
      <t>イガイ</t>
    </rPh>
    <rPh sb="70" eb="71">
      <t>カ</t>
    </rPh>
    <rPh sb="72" eb="73">
      <t>コ</t>
    </rPh>
    <rPh sb="79" eb="80">
      <t>ツク</t>
    </rPh>
    <rPh sb="105" eb="107">
      <t>カンリ</t>
    </rPh>
    <rPh sb="119" eb="122">
      <t>ノウリョクチ</t>
    </rPh>
    <rPh sb="123" eb="125">
      <t>ギノウ</t>
    </rPh>
    <rPh sb="126" eb="128">
      <t>ジドウ</t>
    </rPh>
    <rPh sb="129" eb="130">
      <t>ダ</t>
    </rPh>
    <rPh sb="145" eb="147">
      <t>シュドウ</t>
    </rPh>
    <rPh sb="156" eb="157">
      <t>ヒト</t>
    </rPh>
    <rPh sb="158" eb="159">
      <t>ワタ</t>
    </rPh>
    <rPh sb="160" eb="161">
      <t>トキ</t>
    </rPh>
    <rPh sb="166" eb="168">
      <t>マイメ</t>
    </rPh>
    <rPh sb="170" eb="172">
      <t>マイメ</t>
    </rPh>
    <rPh sb="182" eb="183">
      <t>カ</t>
    </rPh>
    <rPh sb="188" eb="189">
      <t>カン</t>
    </rPh>
    <rPh sb="194" eb="195">
      <t>オモ</t>
    </rPh>
    <rPh sb="203" eb="206">
      <t>ケイサンヨウ</t>
    </rPh>
    <rPh sb="210" eb="212">
      <t>ヒダリシタ</t>
    </rPh>
    <rPh sb="213" eb="214">
      <t>アタ</t>
    </rPh>
    <rPh sb="225" eb="227">
      <t>ツイカ</t>
    </rPh>
    <rPh sb="245" eb="246">
      <t>ツカ</t>
    </rPh>
    <rPh sb="257" eb="259">
      <t>カイヘン</t>
    </rPh>
    <rPh sb="260" eb="263">
      <t>サイハイフ</t>
    </rPh>
    <rPh sb="267" eb="269">
      <t>ジユウ</t>
    </rPh>
    <rPh sb="274" eb="276">
      <t>カイリョウ</t>
    </rPh>
    <rPh sb="301" eb="302">
      <t>ウレ</t>
    </rPh>
    <rPh sb="318" eb="320">
      <t>カッテ</t>
    </rPh>
    <rPh sb="321" eb="322">
      <t>ツク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</si>
</sst>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1"/>
      <color theme="0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20"/>
      <color theme="0"/>
      <name val="Yu Gothic"/>
      <family val="3"/>
      <charset val="128"/>
      <scheme val="minor"/>
    </font>
    <font>
      <sz val="11"/>
      <color rgb="FF9C0006"/>
      <name val="Yu Gothic"/>
      <family val="2"/>
      <charset val="128"/>
      <scheme val="minor"/>
    </font>
    <font>
      <sz val="11"/>
      <color rgb="FF9C5700"/>
      <name val="Yu Gothic"/>
      <family val="2"/>
      <charset val="128"/>
      <scheme val="minor"/>
    </font>
    <font>
      <sz val="11"/>
      <color rgb="FF3F3F76"/>
      <name val="Yu Gothic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5">
    <xf numFmtId="0" fontId="0" fillId="0" borderId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3" borderId="0" xfId="1" applyAlignment="1"/>
    <xf numFmtId="0" fontId="14" fillId="3" borderId="1" xfId="1" applyBorder="1" applyAlignment="1"/>
    <xf numFmtId="0" fontId="15" fillId="4" borderId="0" xfId="2" applyAlignment="1"/>
    <xf numFmtId="0" fontId="15" fillId="4" borderId="1" xfId="2" applyBorder="1" applyAlignment="1"/>
    <xf numFmtId="0" fontId="5" fillId="0" borderId="0" xfId="0" applyFont="1"/>
    <xf numFmtId="0" fontId="0" fillId="0" borderId="0" xfId="0" applyBorder="1"/>
    <xf numFmtId="0" fontId="16" fillId="5" borderId="3" xfId="3" applyAlignment="1"/>
    <xf numFmtId="0" fontId="0" fillId="0" borderId="4" xfId="0" applyBorder="1"/>
    <xf numFmtId="0" fontId="16" fillId="5" borderId="4" xfId="3" applyBorder="1" applyAlignment="1"/>
    <xf numFmtId="0" fontId="16" fillId="5" borderId="5" xfId="3" applyBorder="1" applyAlignment="1"/>
    <xf numFmtId="0" fontId="0" fillId="0" borderId="4" xfId="0" applyFill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2" fillId="6" borderId="0" xfId="4" applyAlignment="1"/>
    <xf numFmtId="0" fontId="1" fillId="6" borderId="0" xfId="4" applyFont="1" applyAlignment="1"/>
    <xf numFmtId="0" fontId="0" fillId="7" borderId="10" xfId="0" applyFill="1" applyBorder="1" applyAlignment="1">
      <alignment vertical="center"/>
    </xf>
    <xf numFmtId="0" fontId="0" fillId="7" borderId="10" xfId="0" applyFill="1" applyBorder="1" applyAlignment="1">
      <alignment horizontal="left" vertical="center"/>
    </xf>
    <xf numFmtId="0" fontId="0" fillId="7" borderId="10" xfId="0" applyFill="1" applyBorder="1" applyAlignment="1">
      <alignment horizontal="center" vertical="center"/>
    </xf>
    <xf numFmtId="0" fontId="5" fillId="7" borderId="10" xfId="0" applyFont="1" applyFill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7" borderId="10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0" fillId="0" borderId="10" xfId="0" applyFill="1" applyBorder="1" applyAlignment="1" applyProtection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5">
    <cellStyle name="60% - アクセント 5" xfId="4" builtinId="48"/>
    <cellStyle name="どちらでもない" xfId="2" builtinId="28"/>
    <cellStyle name="悪い" xfId="1" builtinId="27"/>
    <cellStyle name="入力" xfId="3" builtinId="2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012C-C0F8-4C73-A656-684EC1EE5731}">
  <sheetPr codeName="Sheet2"/>
  <dimension ref="B2:L18"/>
  <sheetViews>
    <sheetView tabSelected="1" zoomScale="75" zoomScaleNormal="75" workbookViewId="0"/>
  </sheetViews>
  <sheetFormatPr defaultRowHeight="18.75"/>
  <sheetData>
    <row r="2" spans="2:12">
      <c r="B2" s="40" t="s">
        <v>216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1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1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12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2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2:12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2:12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2:12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2:12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2:12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2:12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</sheetData>
  <mergeCells count="1">
    <mergeCell ref="B2:L18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1A09-2693-45E4-BCCB-CE0D883A0EEC}">
  <sheetPr codeName="Sheet3"/>
  <dimension ref="A1:T132"/>
  <sheetViews>
    <sheetView view="pageLayout" zoomScale="75" zoomScaleNormal="75" zoomScalePageLayoutView="75" workbookViewId="0">
      <selection activeCell="D12" sqref="D12"/>
    </sheetView>
  </sheetViews>
  <sheetFormatPr defaultRowHeight="18.75"/>
  <cols>
    <col min="1" max="1" width="4.625" customWidth="1"/>
    <col min="5" max="6" width="4.625" customWidth="1"/>
    <col min="7" max="7" width="18.625" customWidth="1"/>
    <col min="9" max="10" width="4.625" customWidth="1"/>
    <col min="11" max="11" width="18.625" customWidth="1"/>
    <col min="13" max="14" width="4.625" customWidth="1"/>
    <col min="15" max="15" width="18.625" customWidth="1"/>
    <col min="17" max="18" width="4.625" customWidth="1"/>
    <col min="19" max="19" width="12.625" customWidth="1"/>
    <col min="20" max="20" width="14.625" customWidth="1"/>
    <col min="21" max="22" width="4.625" customWidth="1"/>
  </cols>
  <sheetData>
    <row r="1" spans="1:20">
      <c r="A1" s="19" t="s">
        <v>190</v>
      </c>
      <c r="B1" s="19"/>
      <c r="C1" s="19"/>
      <c r="D1" s="19"/>
      <c r="E1" s="19"/>
      <c r="K1" s="15" t="s">
        <v>182</v>
      </c>
      <c r="L1" s="13" t="s">
        <v>181</v>
      </c>
      <c r="M1" s="13"/>
      <c r="N1" s="13"/>
      <c r="O1" s="17"/>
    </row>
    <row r="2" spans="1:20">
      <c r="B2" s="12" t="s">
        <v>154</v>
      </c>
      <c r="C2" s="11">
        <f>SUM(C3:C12)</f>
        <v>0</v>
      </c>
      <c r="D2" s="18" t="s">
        <v>184</v>
      </c>
      <c r="G2" t="s">
        <v>183</v>
      </c>
      <c r="H2">
        <f>SUM(H3,H10,L3,L10,L27,P3,P8,P19,P25)</f>
        <v>0</v>
      </c>
    </row>
    <row r="3" spans="1:20">
      <c r="B3" s="11" t="s">
        <v>0</v>
      </c>
      <c r="C3" s="19"/>
      <c r="D3" s="11">
        <f>C3</f>
        <v>0</v>
      </c>
      <c r="G3" s="12" t="s">
        <v>155</v>
      </c>
      <c r="H3" s="11">
        <f>SUM(H4:H8,H5,H7)</f>
        <v>0</v>
      </c>
      <c r="K3" s="12" t="s">
        <v>166</v>
      </c>
      <c r="L3" s="11">
        <f>SUM(L4:L8)</f>
        <v>0</v>
      </c>
      <c r="O3" s="12" t="s">
        <v>176</v>
      </c>
      <c r="P3" s="11">
        <f>SUM(P4:P6)</f>
        <v>0</v>
      </c>
      <c r="S3" s="24" t="s">
        <v>103</v>
      </c>
      <c r="T3" s="20" t="s">
        <v>105</v>
      </c>
    </row>
    <row r="4" spans="1:20">
      <c r="B4" s="11" t="s">
        <v>1</v>
      </c>
      <c r="C4" s="19"/>
      <c r="D4" s="11">
        <f>C4-T6</f>
        <v>0</v>
      </c>
      <c r="G4" s="11" t="s">
        <v>14</v>
      </c>
      <c r="H4" s="19">
        <v>0</v>
      </c>
      <c r="K4" s="11" t="s">
        <v>37</v>
      </c>
      <c r="L4" s="19">
        <v>0</v>
      </c>
      <c r="O4" s="11" t="s">
        <v>64</v>
      </c>
      <c r="P4" s="19">
        <v>0</v>
      </c>
      <c r="S4" s="20" t="s">
        <v>106</v>
      </c>
      <c r="T4" s="21">
        <v>0</v>
      </c>
    </row>
    <row r="5" spans="1:20">
      <c r="B5" s="11" t="s">
        <v>2</v>
      </c>
      <c r="C5" s="19"/>
      <c r="D5" s="11">
        <f>C5-T6</f>
        <v>0</v>
      </c>
      <c r="G5" s="14" t="s">
        <v>156</v>
      </c>
      <c r="H5" s="19">
        <v>0</v>
      </c>
      <c r="K5" s="16" t="s">
        <v>38</v>
      </c>
      <c r="L5" s="19">
        <v>0</v>
      </c>
      <c r="O5" s="11" t="s">
        <v>173</v>
      </c>
      <c r="P5" s="19">
        <v>0</v>
      </c>
      <c r="S5" s="20" t="s">
        <v>107</v>
      </c>
      <c r="T5" s="21">
        <v>0</v>
      </c>
    </row>
    <row r="6" spans="1:20">
      <c r="B6" s="11" t="s">
        <v>3</v>
      </c>
      <c r="C6" s="19"/>
      <c r="D6" s="11">
        <f>C6</f>
        <v>0</v>
      </c>
      <c r="G6" s="11" t="s">
        <v>15</v>
      </c>
      <c r="H6" s="19">
        <v>0</v>
      </c>
      <c r="K6" s="16" t="s">
        <v>39</v>
      </c>
      <c r="L6" s="19">
        <v>0</v>
      </c>
      <c r="O6" s="11" t="s">
        <v>174</v>
      </c>
      <c r="P6" s="19">
        <v>0</v>
      </c>
      <c r="S6" s="23" t="s">
        <v>192</v>
      </c>
      <c r="T6" s="20">
        <f>SUM(T4:T5)</f>
        <v>0</v>
      </c>
    </row>
    <row r="7" spans="1:20">
      <c r="B7" s="11" t="s">
        <v>4</v>
      </c>
      <c r="C7" s="19"/>
      <c r="D7" s="11">
        <f>C7</f>
        <v>0</v>
      </c>
      <c r="G7" s="14" t="s">
        <v>157</v>
      </c>
      <c r="H7" s="19">
        <v>0</v>
      </c>
      <c r="K7" s="11" t="s">
        <v>40</v>
      </c>
      <c r="L7" s="19">
        <v>0</v>
      </c>
    </row>
    <row r="8" spans="1:20">
      <c r="B8" s="11" t="s">
        <v>5</v>
      </c>
      <c r="C8" s="19"/>
      <c r="D8" s="11">
        <f>C8</f>
        <v>0</v>
      </c>
      <c r="G8" s="11" t="s">
        <v>16</v>
      </c>
      <c r="H8" s="19">
        <v>0</v>
      </c>
      <c r="K8" s="11" t="s">
        <v>41</v>
      </c>
      <c r="L8" s="19">
        <v>0</v>
      </c>
      <c r="O8" s="12" t="s">
        <v>175</v>
      </c>
      <c r="P8" s="11">
        <f>SUM(P9:P17)</f>
        <v>0</v>
      </c>
      <c r="S8" s="24" t="s">
        <v>118</v>
      </c>
      <c r="T8" s="20" t="s">
        <v>191</v>
      </c>
    </row>
    <row r="9" spans="1:20">
      <c r="B9" s="11" t="s">
        <v>6</v>
      </c>
      <c r="C9" s="19"/>
      <c r="D9" s="11">
        <f>C9</f>
        <v>0</v>
      </c>
      <c r="O9" s="11" t="s">
        <v>67</v>
      </c>
      <c r="P9" s="19">
        <v>0</v>
      </c>
      <c r="S9" s="19"/>
      <c r="T9" s="19">
        <v>0</v>
      </c>
    </row>
    <row r="10" spans="1:20">
      <c r="B10" s="11" t="s">
        <v>7</v>
      </c>
      <c r="C10" s="19"/>
      <c r="D10" s="11">
        <f>C10-T6</f>
        <v>0</v>
      </c>
      <c r="G10" s="12" t="s">
        <v>158</v>
      </c>
      <c r="H10" s="11">
        <f>SUM(H11:H31)</f>
        <v>0</v>
      </c>
      <c r="K10" s="12" t="s">
        <v>3</v>
      </c>
      <c r="L10" s="11">
        <f>SUM(L11:L25,L17,L22:L23)</f>
        <v>0</v>
      </c>
      <c r="O10" s="16" t="s">
        <v>68</v>
      </c>
      <c r="P10" s="19">
        <v>0</v>
      </c>
      <c r="S10" s="19"/>
      <c r="T10" s="19">
        <v>0</v>
      </c>
    </row>
    <row r="11" spans="1:20">
      <c r="B11" s="11" t="s">
        <v>8</v>
      </c>
      <c r="C11" s="19"/>
      <c r="D11" s="11">
        <f>C11</f>
        <v>0</v>
      </c>
      <c r="G11" s="11" t="s">
        <v>20</v>
      </c>
      <c r="H11" s="19">
        <v>0</v>
      </c>
      <c r="K11" s="16" t="s">
        <v>43</v>
      </c>
      <c r="L11" s="19">
        <v>0</v>
      </c>
      <c r="O11" s="16" t="s">
        <v>69</v>
      </c>
      <c r="P11" s="19">
        <v>0</v>
      </c>
      <c r="S11" s="19"/>
      <c r="T11" s="19">
        <v>0</v>
      </c>
    </row>
    <row r="12" spans="1:20">
      <c r="B12" s="11" t="s">
        <v>9</v>
      </c>
      <c r="C12" s="19"/>
      <c r="D12" s="11">
        <f>ROUNDDOWN(D15/10,0)</f>
        <v>0</v>
      </c>
      <c r="G12" s="11" t="s">
        <v>160</v>
      </c>
      <c r="H12" s="19">
        <v>0</v>
      </c>
      <c r="K12" s="11" t="s">
        <v>44</v>
      </c>
      <c r="L12" s="19">
        <v>0</v>
      </c>
      <c r="O12" s="11" t="s">
        <v>70</v>
      </c>
      <c r="P12" s="19">
        <v>0</v>
      </c>
      <c r="S12" s="19"/>
      <c r="T12" s="19">
        <v>0</v>
      </c>
    </row>
    <row r="13" spans="1:20">
      <c r="G13" s="11" t="s">
        <v>159</v>
      </c>
      <c r="H13" s="19">
        <v>0</v>
      </c>
      <c r="K13" s="11" t="s">
        <v>45</v>
      </c>
      <c r="L13" s="19">
        <v>0</v>
      </c>
      <c r="O13" s="11" t="s">
        <v>71</v>
      </c>
      <c r="P13" s="19">
        <v>0</v>
      </c>
      <c r="S13" s="19"/>
      <c r="T13" s="19">
        <v>0</v>
      </c>
    </row>
    <row r="14" spans="1:20">
      <c r="B14" s="11"/>
      <c r="C14" s="11" t="s">
        <v>188</v>
      </c>
      <c r="D14" s="11" t="s">
        <v>189</v>
      </c>
      <c r="G14" s="11" t="s">
        <v>22</v>
      </c>
      <c r="H14" s="19">
        <v>0</v>
      </c>
      <c r="K14" s="11" t="s">
        <v>46</v>
      </c>
      <c r="L14" s="19">
        <v>0</v>
      </c>
      <c r="O14" s="11" t="s">
        <v>72</v>
      </c>
      <c r="P14" s="19">
        <v>0</v>
      </c>
      <c r="S14" s="19"/>
      <c r="T14" s="19">
        <v>0</v>
      </c>
    </row>
    <row r="15" spans="1:20">
      <c r="B15" s="11" t="s">
        <v>91</v>
      </c>
      <c r="C15" s="11">
        <f>C12*10</f>
        <v>0</v>
      </c>
      <c r="D15" s="11">
        <f>C15-T18</f>
        <v>0</v>
      </c>
      <c r="G15" s="11" t="s">
        <v>23</v>
      </c>
      <c r="H15" s="19">
        <v>0</v>
      </c>
      <c r="K15" s="11" t="s">
        <v>47</v>
      </c>
      <c r="L15" s="19">
        <v>0</v>
      </c>
      <c r="O15" s="11" t="s">
        <v>73</v>
      </c>
      <c r="P15" s="19">
        <v>0</v>
      </c>
      <c r="S15" s="19"/>
      <c r="T15" s="19">
        <v>0</v>
      </c>
    </row>
    <row r="16" spans="1:20">
      <c r="B16" s="25"/>
      <c r="C16" s="25"/>
      <c r="D16" s="26"/>
      <c r="G16" s="16" t="s">
        <v>24</v>
      </c>
      <c r="H16" s="19">
        <v>0</v>
      </c>
      <c r="K16" s="11" t="s">
        <v>48</v>
      </c>
      <c r="L16" s="19">
        <v>0</v>
      </c>
      <c r="O16" s="11" t="s">
        <v>74</v>
      </c>
      <c r="P16" s="19">
        <v>0</v>
      </c>
      <c r="S16" s="19"/>
      <c r="T16" s="19">
        <v>0</v>
      </c>
    </row>
    <row r="17" spans="2:20">
      <c r="B17" s="11" t="s">
        <v>185</v>
      </c>
      <c r="C17" s="11">
        <f>ROUNDUP((D8+D11)/2,0)*5+10</f>
        <v>10</v>
      </c>
      <c r="D17" s="27"/>
      <c r="G17" s="11" t="s">
        <v>25</v>
      </c>
      <c r="H17" s="19">
        <v>0</v>
      </c>
      <c r="K17" s="14" t="s">
        <v>167</v>
      </c>
      <c r="L17" s="19">
        <v>0</v>
      </c>
      <c r="O17" s="11" t="s">
        <v>75</v>
      </c>
      <c r="P17" s="19">
        <v>0</v>
      </c>
      <c r="S17" s="22"/>
      <c r="T17" s="22">
        <v>0</v>
      </c>
    </row>
    <row r="18" spans="2:20">
      <c r="B18" s="11" t="s">
        <v>186</v>
      </c>
      <c r="C18" s="11">
        <f>ROUNDUP(C17/2,0)</f>
        <v>5</v>
      </c>
      <c r="D18" s="27"/>
      <c r="G18" s="16" t="s">
        <v>89</v>
      </c>
      <c r="H18" s="19">
        <v>0</v>
      </c>
      <c r="K18" s="11" t="s">
        <v>49</v>
      </c>
      <c r="L18" s="19">
        <v>0</v>
      </c>
      <c r="S18" s="20" t="s">
        <v>192</v>
      </c>
      <c r="T18" s="20">
        <f>SUM(T9:T17)</f>
        <v>0</v>
      </c>
    </row>
    <row r="19" spans="2:20">
      <c r="B19" s="11" t="s">
        <v>187</v>
      </c>
      <c r="C19" s="11">
        <f>D11</f>
        <v>0</v>
      </c>
      <c r="D19" s="27"/>
      <c r="G19" s="11" t="s">
        <v>162</v>
      </c>
      <c r="H19" s="19">
        <v>0</v>
      </c>
      <c r="K19" s="11" t="s">
        <v>50</v>
      </c>
      <c r="L19" s="19">
        <v>0</v>
      </c>
      <c r="O19" s="12" t="s">
        <v>177</v>
      </c>
      <c r="P19" s="11">
        <f>SUM(P20:P23,P22)</f>
        <v>0</v>
      </c>
    </row>
    <row r="20" spans="2:20">
      <c r="G20" s="11" t="s">
        <v>161</v>
      </c>
      <c r="H20" s="19">
        <v>0</v>
      </c>
      <c r="K20" s="11" t="s">
        <v>51</v>
      </c>
      <c r="L20" s="19">
        <v>0</v>
      </c>
      <c r="O20" s="11" t="s">
        <v>77</v>
      </c>
      <c r="P20" s="19">
        <v>0</v>
      </c>
      <c r="S20" s="12" t="s">
        <v>109</v>
      </c>
      <c r="T20" s="11" t="s">
        <v>193</v>
      </c>
    </row>
    <row r="21" spans="2:20">
      <c r="G21" s="11" t="s">
        <v>27</v>
      </c>
      <c r="H21" s="19">
        <v>0</v>
      </c>
      <c r="K21" s="11" t="s">
        <v>52</v>
      </c>
      <c r="L21" s="19">
        <v>0</v>
      </c>
      <c r="O21" s="11" t="s">
        <v>78</v>
      </c>
      <c r="P21" s="19">
        <v>0</v>
      </c>
      <c r="S21" s="19"/>
      <c r="T21" s="19">
        <v>0</v>
      </c>
    </row>
    <row r="22" spans="2:20">
      <c r="G22" s="11" t="s">
        <v>28</v>
      </c>
      <c r="H22" s="19">
        <v>0</v>
      </c>
      <c r="K22" s="14" t="s">
        <v>168</v>
      </c>
      <c r="L22" s="19">
        <v>0</v>
      </c>
      <c r="O22" s="14" t="s">
        <v>178</v>
      </c>
      <c r="P22" s="19">
        <v>0</v>
      </c>
      <c r="S22" s="19"/>
      <c r="T22" s="19">
        <v>0</v>
      </c>
    </row>
    <row r="23" spans="2:20">
      <c r="G23" s="11" t="s">
        <v>29</v>
      </c>
      <c r="H23" s="19">
        <v>0</v>
      </c>
      <c r="K23" s="14" t="s">
        <v>169</v>
      </c>
      <c r="L23" s="19">
        <v>0</v>
      </c>
      <c r="O23" s="11" t="s">
        <v>179</v>
      </c>
      <c r="P23" s="19">
        <v>0</v>
      </c>
      <c r="S23" s="19"/>
      <c r="T23" s="19">
        <v>0</v>
      </c>
    </row>
    <row r="24" spans="2:20">
      <c r="G24" s="16" t="s">
        <v>163</v>
      </c>
      <c r="H24" s="19">
        <v>0</v>
      </c>
      <c r="K24" s="11" t="s">
        <v>56</v>
      </c>
      <c r="L24" s="19">
        <v>0</v>
      </c>
      <c r="S24" s="19"/>
      <c r="T24" s="19">
        <v>0</v>
      </c>
    </row>
    <row r="25" spans="2:20">
      <c r="G25" s="11" t="s">
        <v>165</v>
      </c>
      <c r="H25" s="19">
        <v>0</v>
      </c>
      <c r="K25" s="11" t="s">
        <v>57</v>
      </c>
      <c r="L25" s="19">
        <v>0</v>
      </c>
      <c r="O25" s="12" t="s">
        <v>180</v>
      </c>
      <c r="P25" s="11">
        <f>SUM(P26:P31)</f>
        <v>0</v>
      </c>
      <c r="S25" s="19"/>
      <c r="T25" s="19">
        <v>0</v>
      </c>
    </row>
    <row r="26" spans="2:20">
      <c r="G26" s="11" t="s">
        <v>164</v>
      </c>
      <c r="H26" s="19">
        <v>0</v>
      </c>
      <c r="O26" s="16" t="s">
        <v>82</v>
      </c>
      <c r="P26" s="19">
        <v>0</v>
      </c>
      <c r="S26" s="19"/>
      <c r="T26" s="19">
        <v>0</v>
      </c>
    </row>
    <row r="27" spans="2:20">
      <c r="G27" s="11" t="s">
        <v>31</v>
      </c>
      <c r="H27" s="19">
        <v>0</v>
      </c>
      <c r="K27" s="12" t="s">
        <v>170</v>
      </c>
      <c r="L27" s="11">
        <f>SUM(L28:L31,L31)</f>
        <v>0</v>
      </c>
      <c r="O27" s="16" t="s">
        <v>83</v>
      </c>
      <c r="P27" s="19">
        <v>0</v>
      </c>
      <c r="S27" s="19"/>
      <c r="T27" s="19">
        <v>0</v>
      </c>
    </row>
    <row r="28" spans="2:20">
      <c r="G28" s="11" t="s">
        <v>32</v>
      </c>
      <c r="H28" s="19">
        <v>0</v>
      </c>
      <c r="K28" s="16" t="s">
        <v>59</v>
      </c>
      <c r="L28" s="19">
        <v>0</v>
      </c>
      <c r="O28" s="11" t="s">
        <v>84</v>
      </c>
      <c r="P28" s="19">
        <v>0</v>
      </c>
      <c r="S28" s="19"/>
      <c r="T28" s="19">
        <v>0</v>
      </c>
    </row>
    <row r="29" spans="2:20">
      <c r="G29" s="11" t="s">
        <v>33</v>
      </c>
      <c r="H29" s="19">
        <v>0</v>
      </c>
      <c r="K29" s="16" t="s">
        <v>60</v>
      </c>
      <c r="L29" s="19">
        <v>0</v>
      </c>
      <c r="O29" s="11" t="s">
        <v>85</v>
      </c>
      <c r="P29" s="19">
        <v>0</v>
      </c>
      <c r="S29" s="19"/>
      <c r="T29" s="19">
        <v>0</v>
      </c>
    </row>
    <row r="30" spans="2:20">
      <c r="B30" t="s">
        <v>213</v>
      </c>
      <c r="G30" s="11" t="s">
        <v>34</v>
      </c>
      <c r="H30" s="19">
        <v>0</v>
      </c>
      <c r="K30" s="11" t="s">
        <v>171</v>
      </c>
      <c r="L30" s="19">
        <v>0</v>
      </c>
      <c r="O30" s="11" t="s">
        <v>86</v>
      </c>
      <c r="P30" s="19">
        <v>0</v>
      </c>
      <c r="S30" s="19"/>
      <c r="T30" s="19">
        <v>0</v>
      </c>
    </row>
    <row r="31" spans="2:20">
      <c r="B31" t="s">
        <v>194</v>
      </c>
      <c r="G31" s="11" t="s">
        <v>35</v>
      </c>
      <c r="H31" s="19">
        <v>0</v>
      </c>
      <c r="K31" s="14" t="s">
        <v>172</v>
      </c>
      <c r="L31" s="19">
        <v>0</v>
      </c>
      <c r="O31" s="11" t="s">
        <v>87</v>
      </c>
      <c r="P31" s="19">
        <v>0</v>
      </c>
      <c r="S31" s="11" t="s">
        <v>192</v>
      </c>
      <c r="T31" s="11">
        <f>SUM(T21:T30)</f>
        <v>0</v>
      </c>
    </row>
    <row r="32" spans="2:20" ht="18" customHeight="1">
      <c r="B32" t="s">
        <v>209</v>
      </c>
      <c r="D32" t="s">
        <v>214</v>
      </c>
    </row>
    <row r="33" spans="2:4" ht="0.95" customHeight="1">
      <c r="B33" s="28" t="s">
        <v>204</v>
      </c>
      <c r="D33" s="28" t="s">
        <v>204</v>
      </c>
    </row>
    <row r="34" spans="2:4" ht="0.95" customHeight="1">
      <c r="B34" s="29" t="s">
        <v>205</v>
      </c>
      <c r="D34" s="29" t="s">
        <v>215</v>
      </c>
    </row>
    <row r="35" spans="2:4" ht="0.95" customHeight="1">
      <c r="B35" s="28" t="s">
        <v>210</v>
      </c>
      <c r="D35" s="28" t="s">
        <v>210</v>
      </c>
    </row>
    <row r="36" spans="2:4" ht="0.95" customHeight="1">
      <c r="B36" s="28" t="s">
        <v>211</v>
      </c>
      <c r="D36" s="28" t="s">
        <v>211</v>
      </c>
    </row>
    <row r="37" spans="2:4" ht="0.95" customHeight="1">
      <c r="B37" s="28" t="s">
        <v>212</v>
      </c>
      <c r="D37" s="28" t="s">
        <v>212</v>
      </c>
    </row>
    <row r="38" spans="2:4" ht="0.95" customHeight="1">
      <c r="B38" s="28"/>
      <c r="D38" s="28"/>
    </row>
    <row r="39" spans="2:4" ht="0.95" customHeight="1">
      <c r="B39" s="28" t="s">
        <v>206</v>
      </c>
      <c r="D39" s="28" t="s">
        <v>206</v>
      </c>
    </row>
    <row r="40" spans="2:4" ht="0.95" customHeight="1">
      <c r="B40" s="28"/>
      <c r="D40" s="28"/>
    </row>
    <row r="41" spans="2:4" ht="0.95" customHeight="1">
      <c r="B41" s="28" t="s">
        <v>207</v>
      </c>
      <c r="D41" s="28" t="s">
        <v>207</v>
      </c>
    </row>
    <row r="42" spans="2:4" ht="0.95" customHeight="1">
      <c r="B42" s="28"/>
      <c r="D42" s="28"/>
    </row>
    <row r="43" spans="2:4" ht="0.95" customHeight="1">
      <c r="B43" s="28" t="s">
        <v>197</v>
      </c>
      <c r="D43" s="28" t="s">
        <v>197</v>
      </c>
    </row>
    <row r="44" spans="2:4" ht="0.95" customHeight="1">
      <c r="B44" s="28" t="str">
        <f>"1d10+{反応}+"&amp;H4&amp;" "&amp;G4</f>
        <v>1d10+{反応}+0 弓術</v>
      </c>
      <c r="D44" s="28" t="str">
        <f>"CP+{反応}+"&amp;H4&amp;" "&amp;G4</f>
        <v>CP+{反応}+0 弓術</v>
      </c>
    </row>
    <row r="45" spans="2:4" ht="0.95" customHeight="1">
      <c r="B45" s="28" t="str">
        <f>"1d10+{反応}+"&amp;H5&amp;" "&amp;G5</f>
        <v>1d10+{反応}+0 重火器</v>
      </c>
      <c r="D45" s="28" t="str">
        <f t="shared" ref="D45:D48" si="0">"CP+{反応}+"&amp;H5&amp;" "&amp;G5</f>
        <v>CP+{反応}+0 重火器</v>
      </c>
    </row>
    <row r="46" spans="2:4" ht="0.95" customHeight="1">
      <c r="B46" s="28" t="str">
        <f>"1d10+{反応}+"&amp;H6&amp;" "&amp;G6</f>
        <v>1d10+{反応}+0 ハンドガン</v>
      </c>
      <c r="D46" s="28" t="str">
        <f t="shared" si="0"/>
        <v>CP+{反応}+0 ハンドガン</v>
      </c>
    </row>
    <row r="47" spans="2:4" ht="0.95" customHeight="1">
      <c r="B47" s="28" t="str">
        <f>"1d10+{反応}+"&amp;H7&amp;" "&amp;G7</f>
        <v>1d10+{反応}+0 フルオート射撃</v>
      </c>
      <c r="D47" s="28" t="str">
        <f t="shared" si="0"/>
        <v>CP+{反応}+0 フルオート射撃</v>
      </c>
    </row>
    <row r="48" spans="2:4" ht="0.95" customHeight="1">
      <c r="B48" s="28" t="str">
        <f>"1d10+{反応}+"&amp;H8&amp;" "&amp;G8</f>
        <v>1d10+{反応}+0 ライフル</v>
      </c>
      <c r="D48" s="28" t="str">
        <f t="shared" si="0"/>
        <v>CP+{反応}+0 ライフル</v>
      </c>
    </row>
    <row r="49" spans="2:4" ht="0.95" customHeight="1">
      <c r="B49" s="28"/>
      <c r="D49" s="28"/>
    </row>
    <row r="50" spans="2:4" ht="0.95" customHeight="1">
      <c r="B50" s="28" t="s">
        <v>196</v>
      </c>
      <c r="D50" s="28" t="s">
        <v>196</v>
      </c>
    </row>
    <row r="51" spans="2:4" ht="0.95" customHeight="1">
      <c r="B51" s="28" t="str">
        <f>"1d10+{知力}+"&amp;H11&amp;" "&amp;G11</f>
        <v>1d10+{知力}+0 暗号学</v>
      </c>
      <c r="D51" s="28" t="str">
        <f>"CP+{知力}+"&amp;H11&amp;" "&amp;G11</f>
        <v>CP+{知力}+0 暗号学</v>
      </c>
    </row>
    <row r="52" spans="2:4" ht="0.95" customHeight="1">
      <c r="B52" s="28" t="str">
        <f t="shared" ref="B52:B71" si="1">"1d10+{知力}+"&amp;H12&amp;" "&amp;G12</f>
        <v>1d10+{知力}+0 科学1</v>
      </c>
      <c r="D52" s="28" t="str">
        <f t="shared" ref="D52:D71" si="2">"CP+{知力}+"&amp;H12&amp;" "&amp;G12</f>
        <v>CP+{知力}+0 科学1</v>
      </c>
    </row>
    <row r="53" spans="2:4" ht="0.95" customHeight="1">
      <c r="B53" s="28" t="str">
        <f t="shared" si="1"/>
        <v>1d10+{知力}+0 科学2</v>
      </c>
      <c r="D53" s="28" t="str">
        <f t="shared" si="2"/>
        <v>CP+{知力}+0 科学2</v>
      </c>
    </row>
    <row r="54" spans="2:4" ht="0.95" customHeight="1">
      <c r="B54" s="28" t="str">
        <f t="shared" si="1"/>
        <v>1d10+{知力}+0 官僚制度</v>
      </c>
      <c r="D54" s="28" t="str">
        <f t="shared" si="2"/>
        <v>CP+{知力}+0 官僚制度</v>
      </c>
    </row>
    <row r="55" spans="2:4" ht="0.95" customHeight="1">
      <c r="B55" s="28" t="str">
        <f t="shared" si="1"/>
        <v>1d10+{知力}+0 ギャンブル</v>
      </c>
      <c r="D55" s="28" t="str">
        <f t="shared" si="2"/>
        <v>CP+{知力}+0 ギャンブル</v>
      </c>
    </row>
    <row r="56" spans="2:4" ht="0.95" customHeight="1">
      <c r="B56" s="28" t="str">
        <f t="shared" si="1"/>
        <v>1d10+{知力}+0 教養</v>
      </c>
      <c r="D56" s="28" t="str">
        <f t="shared" si="2"/>
        <v>CP+{知力}+0 教養</v>
      </c>
    </row>
    <row r="57" spans="2:4" ht="0.95" customHeight="1">
      <c r="B57" s="28" t="str">
        <f t="shared" si="1"/>
        <v>1d10+{知力}+0 経理</v>
      </c>
      <c r="D57" s="28" t="str">
        <f t="shared" si="2"/>
        <v>CP+{知力}+0 経理</v>
      </c>
    </row>
    <row r="58" spans="2:4" ht="0.95" customHeight="1">
      <c r="B58" s="28" t="str">
        <f t="shared" si="1"/>
        <v>1d10+{知力}+0 ストリートスラング</v>
      </c>
      <c r="D58" s="28" t="str">
        <f t="shared" si="2"/>
        <v>CP+{知力}+0 ストリートスラング</v>
      </c>
    </row>
    <row r="59" spans="2:4" ht="0.95" customHeight="1">
      <c r="B59" s="28" t="str">
        <f t="shared" si="1"/>
        <v>1d10+{知力}+0 言語2</v>
      </c>
      <c r="D59" s="28" t="str">
        <f t="shared" si="2"/>
        <v>CP+{知力}+0 言語2</v>
      </c>
    </row>
    <row r="60" spans="2:4" ht="0.95" customHeight="1">
      <c r="B60" s="28" t="str">
        <f t="shared" si="1"/>
        <v>1d10+{知力}+0 言語3</v>
      </c>
      <c r="D60" s="28" t="str">
        <f t="shared" si="2"/>
        <v>CP+{知力}+0 言語3</v>
      </c>
    </row>
    <row r="61" spans="2:4" ht="0.95" customHeight="1">
      <c r="B61" s="28" t="str">
        <f t="shared" si="1"/>
        <v>1d10+{知力}+0 推理</v>
      </c>
      <c r="D61" s="28" t="str">
        <f t="shared" si="2"/>
        <v>CP+{知力}+0 推理</v>
      </c>
    </row>
    <row r="62" spans="2:4" ht="0.95" customHeight="1">
      <c r="B62" s="28" t="str">
        <f t="shared" si="1"/>
        <v>1d10+{知力}+0 戦術</v>
      </c>
      <c r="D62" s="28" t="str">
        <f t="shared" si="2"/>
        <v>CP+{知力}+0 戦術</v>
      </c>
    </row>
    <row r="63" spans="2:4" ht="0.95" customHeight="1">
      <c r="B63" s="28" t="str">
        <f t="shared" si="1"/>
        <v>1d10+{知力}+0 動物使い</v>
      </c>
      <c r="D63" s="28" t="str">
        <f t="shared" si="2"/>
        <v>CP+{知力}+0 動物使い</v>
      </c>
    </row>
    <row r="64" spans="2:4" ht="0.95" customHeight="1">
      <c r="B64" s="28" t="str">
        <f t="shared" si="1"/>
        <v>1d10+{知力}+0 自分の居住地</v>
      </c>
      <c r="D64" s="28" t="str">
        <f t="shared" si="2"/>
        <v>CP+{知力}+0 自分の居住地</v>
      </c>
    </row>
    <row r="65" spans="2:4" ht="0.95" customHeight="1">
      <c r="B65" s="28" t="str">
        <f t="shared" si="1"/>
        <v>1d10+{知力}+0 土地勘2</v>
      </c>
      <c r="D65" s="28" t="str">
        <f t="shared" si="2"/>
        <v>CP+{知力}+0 土地勘2</v>
      </c>
    </row>
    <row r="66" spans="2:4" ht="0.95" customHeight="1">
      <c r="B66" s="28" t="str">
        <f t="shared" si="1"/>
        <v>1d10+{知力}+0 土地勘3</v>
      </c>
      <c r="D66" s="28" t="str">
        <f t="shared" si="2"/>
        <v>CP+{知力}+0 土地勘3</v>
      </c>
    </row>
    <row r="67" spans="2:4" ht="0.95" customHeight="1">
      <c r="B67" s="28" t="str">
        <f t="shared" si="1"/>
        <v>1d10+{知力}+0 犯罪捜査</v>
      </c>
      <c r="D67" s="28" t="str">
        <f t="shared" si="2"/>
        <v>CP+{知力}+0 犯罪捜査</v>
      </c>
    </row>
    <row r="68" spans="2:4" ht="0.95" customHeight="1">
      <c r="B68" s="28" t="str">
        <f t="shared" si="1"/>
        <v>1d10+{知力}+0 ビジネス</v>
      </c>
      <c r="D68" s="28" t="str">
        <f>"CP+{知力}+"&amp;H28&amp;" "&amp;G28</f>
        <v>CP+{知力}+0 ビジネス</v>
      </c>
    </row>
    <row r="69" spans="2:4" ht="0.95" customHeight="1">
      <c r="B69" s="28" t="str">
        <f t="shared" si="1"/>
        <v>1d10+{知力}+0 文筆</v>
      </c>
      <c r="D69" s="28" t="str">
        <f t="shared" si="2"/>
        <v>CP+{知力}+0 文筆</v>
      </c>
    </row>
    <row r="70" spans="2:4" ht="0.95" customHeight="1">
      <c r="B70" s="28" t="str">
        <f t="shared" si="1"/>
        <v>1d10+{知力}+0 野外生存術</v>
      </c>
      <c r="D70" s="28" t="str">
        <f t="shared" si="2"/>
        <v>CP+{知力}+0 野外生存術</v>
      </c>
    </row>
    <row r="71" spans="2:4" ht="0.95" customHeight="1">
      <c r="B71" s="28" t="str">
        <f t="shared" si="1"/>
        <v>1d10+{知力}+0 ライブラリ検索</v>
      </c>
      <c r="D71" s="28" t="str">
        <f t="shared" si="2"/>
        <v>CP+{知力}+0 ライブラリ検索</v>
      </c>
    </row>
    <row r="72" spans="2:4" ht="0.95" customHeight="1">
      <c r="B72" s="28"/>
      <c r="D72" s="28"/>
    </row>
    <row r="73" spans="2:4" ht="0.95" customHeight="1">
      <c r="B73" s="28" t="s">
        <v>195</v>
      </c>
      <c r="D73" s="28" t="s">
        <v>195</v>
      </c>
    </row>
    <row r="74" spans="2:4" ht="0.95" customHeight="1">
      <c r="B74" s="28" t="str">
        <f>"1d10+{知力}+"&amp;L4&amp;" "&amp;K4</f>
        <v>1d10+{知力}+0 隠蔽/発見</v>
      </c>
      <c r="D74" s="28" t="str">
        <f>"CP+{知力}+"&amp;L4&amp;" "&amp;K4</f>
        <v>CP+{知力}+0 隠蔽/発見</v>
      </c>
    </row>
    <row r="75" spans="2:4" ht="0.95" customHeight="1">
      <c r="B75" s="28" t="str">
        <f>"1d10+{意志}+"&amp;L5&amp;" "&amp;K5</f>
        <v>1d10+{意志}+0 精神集中</v>
      </c>
      <c r="D75" s="28" t="str">
        <f>"CP+{意志}+"&amp;L5&amp;" "&amp;K5</f>
        <v>CP+{意志}+0 精神集中</v>
      </c>
    </row>
    <row r="76" spans="2:4" ht="0.95" customHeight="1">
      <c r="B76" s="28" t="str">
        <f>"1d10+{知力}+"&amp;L6&amp;" "&amp;K6</f>
        <v>1d10+{知力}+0 知覚</v>
      </c>
      <c r="D76" s="28" t="str">
        <f>"CP+{知力}+"&amp;L6&amp;" "&amp;K6</f>
        <v>CP+{知力}+0 知覚</v>
      </c>
    </row>
    <row r="77" spans="2:4" ht="0.95" customHeight="1">
      <c r="B77" s="28" t="str">
        <f>"1d10+{知力}+"&amp;L7&amp;" "&amp;K7</f>
        <v>1d10+{知力}+0 追跡</v>
      </c>
      <c r="D77" s="28" t="str">
        <f>"CP+{知力}+"&amp;L7&amp;" "&amp;K7</f>
        <v>CP+{知力}+0 追跡</v>
      </c>
    </row>
    <row r="78" spans="2:4" ht="0.95" customHeight="1">
      <c r="B78" s="28" t="str">
        <f>"1d10+{知力}+"&amp;L8&amp;" "&amp;K8</f>
        <v>1d10+{知力}+0 読唇術</v>
      </c>
      <c r="D78" s="28" t="str">
        <f>"CP+{知力}+"&amp;L8&amp;" "&amp;K8</f>
        <v>CP+{知力}+0 読唇術</v>
      </c>
    </row>
    <row r="79" spans="2:4" ht="0.95" customHeight="1">
      <c r="B79" s="28"/>
      <c r="D79" s="28"/>
    </row>
    <row r="80" spans="2:4" ht="0.95" customHeight="1">
      <c r="B80" s="28" t="s">
        <v>198</v>
      </c>
      <c r="D80" s="28" t="s">
        <v>198</v>
      </c>
    </row>
    <row r="81" spans="2:4" ht="0.95" customHeight="1">
      <c r="B81" s="28" t="str">
        <f>"1d10+{技術}+"&amp;L11&amp;" "&amp;K11</f>
        <v>1d10+{技術}+0 応急手当</v>
      </c>
      <c r="D81" s="28" t="str">
        <f>"CP+{技術}+"&amp;L11&amp;" "&amp;K11</f>
        <v>CP+{技術}+0 応急手当</v>
      </c>
    </row>
    <row r="82" spans="2:4" ht="0.95" customHeight="1">
      <c r="B82" s="28" t="str">
        <f t="shared" ref="B82:B95" si="3">"1d10+{技術}+"&amp;L12&amp;" "&amp;K12</f>
        <v>1d10+{技術}+0 絵画/彫刻</v>
      </c>
      <c r="D82" s="28" t="str">
        <f t="shared" ref="D82:D95" si="4">"CP+{技術}+"&amp;L12&amp;" "&amp;K12</f>
        <v>CP+{技術}+0 絵画/彫刻</v>
      </c>
    </row>
    <row r="83" spans="2:4" ht="0.95" customHeight="1">
      <c r="B83" s="28" t="str">
        <f t="shared" si="3"/>
        <v>1d10+{技術}+0 海洋ヴィークル技術</v>
      </c>
      <c r="D83" s="28" t="str">
        <f t="shared" si="4"/>
        <v>CP+{技術}+0 海洋ヴィークル技術</v>
      </c>
    </row>
    <row r="84" spans="2:4" ht="0.95" customHeight="1">
      <c r="B84" s="28" t="str">
        <f t="shared" si="3"/>
        <v>1d10+{技術}+0 鍵開け</v>
      </c>
      <c r="D84" s="28" t="str">
        <f t="shared" si="4"/>
        <v>CP+{技術}+0 鍵開け</v>
      </c>
    </row>
    <row r="85" spans="2:4" ht="0.95" customHeight="1">
      <c r="B85" s="28" t="str">
        <f t="shared" si="3"/>
        <v>1d10+{技術}+0 偽造</v>
      </c>
      <c r="D85" s="28" t="str">
        <f t="shared" si="4"/>
        <v>CP+{技術}+0 偽造</v>
      </c>
    </row>
    <row r="86" spans="2:4" ht="0.95" customHeight="1">
      <c r="B86" s="28" t="str">
        <f t="shared" si="3"/>
        <v>1d10+{技術}+0 基礎技術</v>
      </c>
      <c r="D86" s="28" t="str">
        <f t="shared" si="4"/>
        <v>CP+{技術}+0 基礎技術</v>
      </c>
    </row>
    <row r="87" spans="2:4" ht="0.95" customHeight="1">
      <c r="B87" s="28" t="str">
        <f t="shared" si="3"/>
        <v>1d10+{技術}+0 救急医療</v>
      </c>
      <c r="D87" s="28" t="str">
        <f t="shared" si="4"/>
        <v>CP+{技術}+0 救急医療</v>
      </c>
    </row>
    <row r="88" spans="2:4" ht="0.95" customHeight="1">
      <c r="B88" s="28" t="str">
        <f t="shared" si="3"/>
        <v>1d10+{技術}+0 航空ヴィークル技術</v>
      </c>
      <c r="D88" s="28" t="str">
        <f t="shared" si="4"/>
        <v>CP+{技術}+0 航空ヴィークル技術</v>
      </c>
    </row>
    <row r="89" spans="2:4" ht="0.95" customHeight="1">
      <c r="B89" s="28" t="str">
        <f t="shared" si="3"/>
        <v>1d10+{技術}+0 サイバー技術</v>
      </c>
      <c r="D89" s="28" t="str">
        <f t="shared" si="4"/>
        <v>CP+{技術}+0 サイバー技術</v>
      </c>
    </row>
    <row r="90" spans="2:4" ht="0.95" customHeight="1">
      <c r="B90" s="28" t="str">
        <f t="shared" si="3"/>
        <v>1d10+{技術}+0 撮影</v>
      </c>
      <c r="D90" s="28" t="str">
        <f t="shared" si="4"/>
        <v>CP+{技術}+0 撮影</v>
      </c>
    </row>
    <row r="91" spans="2:4" ht="0.95" customHeight="1">
      <c r="B91" s="28" t="str">
        <f t="shared" si="3"/>
        <v>1d10+{技術}+0 スリ</v>
      </c>
      <c r="D91" s="28" t="str">
        <f t="shared" si="4"/>
        <v>CP+{技術}+0 スリ</v>
      </c>
    </row>
    <row r="92" spans="2:4" ht="0.95" customHeight="1">
      <c r="B92" s="28" t="str">
        <f t="shared" si="3"/>
        <v>1d10+{技術}+0 電子/保安技術</v>
      </c>
      <c r="D92" s="28" t="str">
        <f t="shared" si="4"/>
        <v>CP+{技術}+0 電子/保安技術</v>
      </c>
    </row>
    <row r="93" spans="2:4" ht="0.95" customHeight="1">
      <c r="B93" s="28" t="str">
        <f t="shared" si="3"/>
        <v>1d10+{技術}+0 爆発物</v>
      </c>
      <c r="D93" s="28" t="str">
        <f t="shared" si="4"/>
        <v>CP+{技術}+0 爆発物</v>
      </c>
    </row>
    <row r="94" spans="2:4" ht="0.95" customHeight="1">
      <c r="B94" s="28" t="str">
        <f t="shared" si="3"/>
        <v>1d10+{技術}+0 武器技術</v>
      </c>
      <c r="D94" s="28" t="str">
        <f t="shared" si="4"/>
        <v>CP+{技術}+0 武器技術</v>
      </c>
    </row>
    <row r="95" spans="2:4" ht="0.95" customHeight="1">
      <c r="B95" s="28" t="str">
        <f t="shared" si="3"/>
        <v>1d10+{技術}+0 陸上ヴィークル技術</v>
      </c>
      <c r="D95" s="28" t="str">
        <f t="shared" si="4"/>
        <v>CP+{技術}+0 陸上ヴィークル技術</v>
      </c>
    </row>
    <row r="96" spans="2:4" ht="0.95" customHeight="1">
      <c r="B96" s="28"/>
      <c r="D96" s="28"/>
    </row>
    <row r="97" spans="2:4" ht="0.95" customHeight="1">
      <c r="B97" s="28" t="s">
        <v>199</v>
      </c>
      <c r="D97" s="28" t="s">
        <v>199</v>
      </c>
    </row>
    <row r="98" spans="2:4" ht="0.95" customHeight="1">
      <c r="B98" s="28" t="str">
        <f>"1d10+{敏捷}+"&amp;L28&amp;" "&amp;K28</f>
        <v>1d10+{敏捷}+0 回避</v>
      </c>
      <c r="D98" s="28" t="str">
        <f>"CP+{敏捷}+"&amp;L28&amp;" "&amp;K28</f>
        <v>CP+{敏捷}+0 回避</v>
      </c>
    </row>
    <row r="99" spans="2:4" ht="0.95" customHeight="1">
      <c r="B99" s="28" t="str">
        <f>"1d10+{敏捷}+"&amp;L29&amp;" "&amp;K29</f>
        <v>1d10+{敏捷}+0 格闘</v>
      </c>
      <c r="D99" s="28" t="str">
        <f t="shared" ref="D99:D101" si="5">"CP+{敏捷}+"&amp;L29&amp;" "&amp;K29</f>
        <v>CP+{敏捷}+0 格闘</v>
      </c>
    </row>
    <row r="100" spans="2:4" ht="0.95" customHeight="1">
      <c r="B100" s="28" t="str">
        <f>"1d10+{敏捷}+"&amp;L30&amp;" "&amp;K30</f>
        <v>1d10+{敏捷}+0 近接武器</v>
      </c>
      <c r="D100" s="28" t="str">
        <f t="shared" si="5"/>
        <v>CP+{敏捷}+0 近接武器</v>
      </c>
    </row>
    <row r="101" spans="2:4" ht="0.95" customHeight="1">
      <c r="B101" s="28" t="str">
        <f>"1d10+{敏捷}+"&amp;L31&amp;" "&amp;K31</f>
        <v>1d10+{敏捷}+0 武術</v>
      </c>
      <c r="D101" s="28" t="str">
        <f t="shared" si="5"/>
        <v>CP+{敏捷}+0 武術</v>
      </c>
    </row>
    <row r="102" spans="2:4" ht="0.95" customHeight="1">
      <c r="B102" s="28"/>
      <c r="D102" s="28"/>
    </row>
    <row r="103" spans="2:4" ht="0.95" customHeight="1">
      <c r="B103" s="28" t="s">
        <v>200</v>
      </c>
      <c r="D103" s="28" t="s">
        <v>200</v>
      </c>
    </row>
    <row r="104" spans="2:4" ht="0.95" customHeight="1">
      <c r="B104" s="28" t="str">
        <f>"1d10+{魅力}+"&amp;P4&amp;" "&amp;O4</f>
        <v>1d10+{魅力}+0 演技</v>
      </c>
      <c r="D104" s="28" t="str">
        <f>"CP+{魅力}+"&amp;P4&amp;" "&amp;O4</f>
        <v>CP+{魅力}+0 演技</v>
      </c>
    </row>
    <row r="105" spans="2:4" ht="0.95" customHeight="1">
      <c r="B105" s="28" t="str">
        <f>"1d10+{技術}+"&amp;P5&amp;" "&amp;O5</f>
        <v>1d10+{技術}+0 演奏1</v>
      </c>
      <c r="D105" s="28" t="str">
        <f>"CP+{技術}+"&amp;P5&amp;" "&amp;O5</f>
        <v>CP+{技術}+0 演奏1</v>
      </c>
    </row>
    <row r="106" spans="2:4" ht="0.95" customHeight="1">
      <c r="B106" s="28" t="str">
        <f>"1d10+{技術}+"&amp;P6&amp;" "&amp;O6</f>
        <v>1d10+{技術}+0 演奏2</v>
      </c>
      <c r="D106" s="28" t="str">
        <f>"CP+{技術}+"&amp;P6&amp;" "&amp;O6</f>
        <v>CP+{技術}+0 演奏2</v>
      </c>
    </row>
    <row r="107" spans="2:4" ht="0.95" customHeight="1">
      <c r="B107" s="28"/>
      <c r="D107" s="28"/>
    </row>
    <row r="108" spans="2:4" ht="0.95" customHeight="1">
      <c r="B108" s="28" t="s">
        <v>201</v>
      </c>
      <c r="D108" s="28" t="s">
        <v>201</v>
      </c>
    </row>
    <row r="109" spans="2:4" ht="0.95" customHeight="1">
      <c r="B109" s="28" t="str">
        <f>"1d10+{魅力}+"&amp;P9&amp;" "&amp;O9</f>
        <v>1d10+{魅力}+0 裏社会</v>
      </c>
      <c r="D109" s="28" t="str">
        <f>"CP+{魅力}+"&amp;P9&amp;" "&amp;O9</f>
        <v>CP+{魅力}+0 裏社会</v>
      </c>
    </row>
    <row r="110" spans="2:4" ht="0.95" customHeight="1">
      <c r="B110" s="28" t="str">
        <f>"1d10+{共感}+"&amp;P10&amp;" "&amp;O10</f>
        <v>1d10+{共感}+0 会話術</v>
      </c>
      <c r="D110" s="28" t="str">
        <f>"CP+{共感}+"&amp;P10&amp;" "&amp;O10</f>
        <v>CP+{共感}+0 会話術</v>
      </c>
    </row>
    <row r="111" spans="2:4" ht="0.95" customHeight="1">
      <c r="B111" s="28" t="str">
        <f>"1d10+{共感}+"&amp;P11&amp;" "&amp;O11</f>
        <v>1d10+{共感}+0 真意看破</v>
      </c>
      <c r="D111" s="28" t="str">
        <f>"CP+{共感}+"&amp;P11&amp;" "&amp;O11</f>
        <v>CP+{共感}+0 真意看破</v>
      </c>
    </row>
    <row r="112" spans="2:4" ht="0.95" customHeight="1">
      <c r="B112" s="28" t="str">
        <f>"1d10+{魅力}+"&amp;P12&amp;" "&amp;O12</f>
        <v>1d10+{魅力}+0 尋問</v>
      </c>
      <c r="D112" s="28" t="str">
        <f>"CP+{魅力}+"&amp;P12&amp;" "&amp;O12</f>
        <v>CP+{魅力}+0 尋問</v>
      </c>
    </row>
    <row r="113" spans="2:4" ht="0.95" customHeight="1">
      <c r="B113" s="28" t="str">
        <f t="shared" ref="B113:B117" si="6">"1d10+{魅力}+"&amp;P13&amp;" "&amp;O13</f>
        <v>1d10+{魅力}+0 説得</v>
      </c>
      <c r="D113" s="28" t="str">
        <f t="shared" ref="D113:D117" si="7">"CP+{魅力}+"&amp;P13&amp;" "&amp;O13</f>
        <v>CP+{魅力}+0 説得</v>
      </c>
    </row>
    <row r="114" spans="2:4" ht="0.95" customHeight="1">
      <c r="B114" s="28" t="str">
        <f t="shared" si="6"/>
        <v>1d10+{魅力}+0 売買</v>
      </c>
      <c r="D114" s="28" t="str">
        <f t="shared" si="7"/>
        <v>CP+{魅力}+0 売買</v>
      </c>
    </row>
    <row r="115" spans="2:4" ht="0.95" customHeight="1">
      <c r="B115" s="28" t="str">
        <f t="shared" si="6"/>
        <v>1d10+{魅力}+0 ファッション</v>
      </c>
      <c r="D115" s="28" t="str">
        <f t="shared" si="7"/>
        <v>CP+{魅力}+0 ファッション</v>
      </c>
    </row>
    <row r="116" spans="2:4" ht="0.95" customHeight="1">
      <c r="B116" s="28" t="str">
        <f t="shared" si="6"/>
        <v>1d10+{魅力}+0 賄賂</v>
      </c>
      <c r="D116" s="28" t="str">
        <f t="shared" si="7"/>
        <v>CP+{魅力}+0 賄賂</v>
      </c>
    </row>
    <row r="117" spans="2:4" ht="0.95" customHeight="1">
      <c r="B117" s="28" t="str">
        <f t="shared" si="6"/>
        <v>1d10+{魅力}+0 美容</v>
      </c>
      <c r="D117" s="28" t="str">
        <f t="shared" si="7"/>
        <v>CP+{魅力}+0 美容</v>
      </c>
    </row>
    <row r="118" spans="2:4" ht="0.95" customHeight="1">
      <c r="B118" s="28"/>
      <c r="D118" s="28"/>
    </row>
    <row r="119" spans="2:4" ht="0.95" customHeight="1">
      <c r="B119" s="28" t="s">
        <v>202</v>
      </c>
      <c r="D119" s="28" t="s">
        <v>202</v>
      </c>
    </row>
    <row r="120" spans="2:4" ht="0.95" customHeight="1">
      <c r="B120" s="28" t="str">
        <f>"1d10+{反応}+"&amp;P20&amp;" "&amp;O20</f>
        <v>1d10+{反応}+0 海洋ヴィークル操縦</v>
      </c>
      <c r="D120" s="28" t="str">
        <f>"CP+{反応}+"&amp;P20&amp;" "&amp;O20</f>
        <v>CP+{反応}+0 海洋ヴィークル操縦</v>
      </c>
    </row>
    <row r="121" spans="2:4" ht="0.95" customHeight="1">
      <c r="B121" s="28" t="str">
        <f>"1d10+{反応}+"&amp;P21&amp;" "&amp;O21</f>
        <v>1d10+{反応}+0 騎乗</v>
      </c>
      <c r="D121" s="28" t="str">
        <f t="shared" ref="D121:D123" si="8">"CP+{反応}+"&amp;P21&amp;" "&amp;O21</f>
        <v>CP+{反応}+0 騎乗</v>
      </c>
    </row>
    <row r="122" spans="2:4" ht="0.95" customHeight="1">
      <c r="B122" s="28" t="str">
        <f>"1d10+{反応}+"&amp;P22&amp;" "&amp;O22</f>
        <v>1d10+{反応}+0 航空ヴィークル操縦</v>
      </c>
      <c r="D122" s="28" t="str">
        <f t="shared" si="8"/>
        <v>CP+{反応}+0 航空ヴィークル操縦</v>
      </c>
    </row>
    <row r="123" spans="2:4" ht="0.95" customHeight="1">
      <c r="B123" s="28" t="str">
        <f>"1d10+{反応}+"&amp;P23&amp;" "&amp;O23</f>
        <v>1d10+{反応}+0 陸上ヴィークル運転</v>
      </c>
      <c r="D123" s="28" t="str">
        <f t="shared" si="8"/>
        <v>CP+{反応}+0 陸上ヴィークル運転</v>
      </c>
    </row>
    <row r="124" spans="2:4" ht="0.95" customHeight="1">
      <c r="B124" s="28"/>
      <c r="D124" s="28"/>
    </row>
    <row r="125" spans="2:4" ht="0.95" customHeight="1">
      <c r="B125" s="28" t="s">
        <v>203</v>
      </c>
      <c r="D125" s="28" t="s">
        <v>203</v>
      </c>
    </row>
    <row r="126" spans="2:4" ht="0.95" customHeight="1">
      <c r="B126" s="28" t="str">
        <f>"1d10+{敏捷}+"&amp;P26&amp;" "&amp;O26</f>
        <v>1d10+{敏捷}+0 運動</v>
      </c>
      <c r="D126" s="28" t="str">
        <f>"CP+{敏捷}+"&amp;P26&amp;" "&amp;O26</f>
        <v>CP+{敏捷}+0 運動</v>
      </c>
    </row>
    <row r="127" spans="2:4" ht="0.95" customHeight="1">
      <c r="B127" s="28" t="str">
        <f>"1d10+{敏捷}+"&amp;P27&amp;" "&amp;O27</f>
        <v>1d10+{敏捷}+0 隠密</v>
      </c>
      <c r="D127" s="28" t="str">
        <f>"CP+{敏捷}+"&amp;P27&amp;" "&amp;O27</f>
        <v>CP+{敏捷}+0 隠密</v>
      </c>
    </row>
    <row r="128" spans="2:4" ht="0.95" customHeight="1">
      <c r="B128" s="28" t="str">
        <f>"1d10+{意志}+"&amp;P28&amp;" "&amp;O28</f>
        <v>1d10+{意志}+0 拷問/薬物抵抗</v>
      </c>
      <c r="D128" s="28" t="str">
        <f>"CP+{意志}+"&amp;P28&amp;" "&amp;O28</f>
        <v>CP+{意志}+0 拷問/薬物抵抗</v>
      </c>
    </row>
    <row r="129" spans="2:4" ht="0.95" customHeight="1">
      <c r="B129" s="28" t="str">
        <f>"1d10+{敏捷}+"&amp;P29&amp;" "&amp;O29</f>
        <v>1d10+{敏捷}+0 柔軟</v>
      </c>
      <c r="D129" s="28" t="str">
        <f>"CP+{敏捷}+"&amp;P29&amp;" "&amp;O29</f>
        <v>CP+{敏捷}+0 柔軟</v>
      </c>
    </row>
    <row r="130" spans="2:4" ht="0.95" customHeight="1">
      <c r="B130" s="28" t="str">
        <f>"1d10+{意志}+"&amp;P30&amp;" "&amp;O30</f>
        <v>1d10+{意志}+0 忍耐</v>
      </c>
      <c r="D130" s="28" t="str">
        <f>"CP+{意志}+"&amp;P30&amp;" "&amp;O30</f>
        <v>CP+{意志}+0 忍耐</v>
      </c>
    </row>
    <row r="131" spans="2:4" ht="0.95" customHeight="1">
      <c r="B131" s="28" t="str">
        <f>"1d10+{敏捷}+"&amp;P31&amp;" "&amp;O31</f>
        <v>1d10+{敏捷}+0 舞踊</v>
      </c>
      <c r="D131" s="28" t="str">
        <f>"CP+{敏捷}+"&amp;P31&amp;" "&amp;O31</f>
        <v>CP+{敏捷}+0 舞踊</v>
      </c>
    </row>
    <row r="132" spans="2:4" ht="18" customHeight="1">
      <c r="B132" t="s">
        <v>208</v>
      </c>
      <c r="D132" t="s">
        <v>208</v>
      </c>
    </row>
  </sheetData>
  <phoneticPr fontId="3"/>
  <pageMargins left="0.7" right="0.7" top="0.75" bottom="0.75" header="0.3" footer="0.3"/>
  <pageSetup paperSize="8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S87"/>
  <sheetViews>
    <sheetView view="pageLayout" zoomScale="75" zoomScaleNormal="55" zoomScalePageLayoutView="75" workbookViewId="0"/>
  </sheetViews>
  <sheetFormatPr defaultColWidth="1.25" defaultRowHeight="8.4499999999999993" customHeight="1"/>
  <cols>
    <col min="1" max="61" width="1.25" style="3"/>
    <col min="62" max="62" width="1.375" style="3" customWidth="1"/>
    <col min="63" max="94" width="1.25" style="3"/>
    <col min="95" max="95" width="1.375" style="3" customWidth="1"/>
    <col min="96" max="16384" width="1.25" style="3"/>
  </cols>
  <sheetData>
    <row r="1" spans="1:149" ht="8.4499999999999993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149" ht="8.4499999999999993" customHeight="1">
      <c r="A2" s="4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</row>
    <row r="3" spans="1:149" ht="8.4499999999999993" customHeight="1">
      <c r="A3" s="4"/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7"/>
      <c r="AA3" s="30"/>
      <c r="AB3" s="55" t="s">
        <v>92</v>
      </c>
      <c r="AC3" s="55"/>
      <c r="AD3" s="55"/>
      <c r="AE3" s="55"/>
      <c r="AF3" s="55"/>
      <c r="AG3" s="55"/>
      <c r="AH3" s="55"/>
      <c r="AI3" s="55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30"/>
      <c r="AY3" s="55" t="s">
        <v>96</v>
      </c>
      <c r="AZ3" s="55"/>
      <c r="BA3" s="55"/>
      <c r="BB3" s="55"/>
      <c r="BC3" s="55"/>
      <c r="BD3" s="55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30"/>
      <c r="CV3" s="30"/>
      <c r="CW3" s="58" t="s">
        <v>109</v>
      </c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 t="s">
        <v>110</v>
      </c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30"/>
    </row>
    <row r="4" spans="1:149" ht="8.4499999999999993" customHeight="1">
      <c r="A4" s="4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  <c r="AA4" s="30"/>
      <c r="AB4" s="55"/>
      <c r="AC4" s="55"/>
      <c r="AD4" s="55"/>
      <c r="AE4" s="55"/>
      <c r="AF4" s="55"/>
      <c r="AG4" s="55"/>
      <c r="AH4" s="55"/>
      <c r="AI4" s="55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30"/>
      <c r="AY4" s="55"/>
      <c r="AZ4" s="55"/>
      <c r="BA4" s="55"/>
      <c r="BB4" s="55"/>
      <c r="BC4" s="55"/>
      <c r="BD4" s="55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30"/>
      <c r="CV4" s="30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30"/>
    </row>
    <row r="5" spans="1:149" ht="8.4499999999999993" customHeight="1">
      <c r="A5" s="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AA5" s="30"/>
      <c r="AB5" s="55"/>
      <c r="AC5" s="55"/>
      <c r="AD5" s="55"/>
      <c r="AE5" s="55"/>
      <c r="AF5" s="55"/>
      <c r="AG5" s="55"/>
      <c r="AH5" s="55"/>
      <c r="AI5" s="55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30"/>
      <c r="AY5" s="55"/>
      <c r="AZ5" s="55"/>
      <c r="BA5" s="55"/>
      <c r="BB5" s="55"/>
      <c r="BC5" s="55"/>
      <c r="BD5" s="55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30"/>
      <c r="CV5" s="30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30"/>
    </row>
    <row r="6" spans="1:149" ht="8.4499999999999993" customHeight="1">
      <c r="A6" s="4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7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0"/>
      <c r="CV6" s="30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30"/>
    </row>
    <row r="7" spans="1:149" ht="8.4499999999999993" customHeight="1">
      <c r="A7" s="4"/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  <c r="AA7" s="30"/>
      <c r="AB7" s="55" t="s">
        <v>10</v>
      </c>
      <c r="AC7" s="55"/>
      <c r="AD7" s="55"/>
      <c r="AE7" s="55"/>
      <c r="AF7" s="55"/>
      <c r="AG7" s="55"/>
      <c r="AH7" s="55"/>
      <c r="AI7" s="55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30"/>
      <c r="AY7" s="58" t="s">
        <v>93</v>
      </c>
      <c r="AZ7" s="58"/>
      <c r="BA7" s="58"/>
      <c r="BB7" s="58"/>
      <c r="BC7" s="58"/>
      <c r="BD7" s="58"/>
      <c r="BE7" s="58"/>
      <c r="BF7" s="58"/>
      <c r="BG7" s="58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30"/>
      <c r="CG7" s="58" t="s">
        <v>88</v>
      </c>
      <c r="CH7" s="58"/>
      <c r="CI7" s="58"/>
      <c r="CJ7" s="58"/>
      <c r="CK7" s="58"/>
      <c r="CL7" s="58"/>
      <c r="CM7" s="52"/>
      <c r="CN7" s="52"/>
      <c r="CO7" s="52"/>
      <c r="CP7" s="52"/>
      <c r="CQ7" s="52"/>
      <c r="CR7" s="52"/>
      <c r="CS7" s="52"/>
      <c r="CT7" s="30"/>
      <c r="CV7" s="30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30"/>
    </row>
    <row r="8" spans="1:149" ht="8.4499999999999993" customHeight="1">
      <c r="A8" s="4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AA8" s="30"/>
      <c r="AB8" s="55"/>
      <c r="AC8" s="55"/>
      <c r="AD8" s="55"/>
      <c r="AE8" s="55"/>
      <c r="AF8" s="55"/>
      <c r="AG8" s="55"/>
      <c r="AH8" s="55"/>
      <c r="AI8" s="55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30"/>
      <c r="AY8" s="58"/>
      <c r="AZ8" s="58"/>
      <c r="BA8" s="58"/>
      <c r="BB8" s="58"/>
      <c r="BC8" s="58"/>
      <c r="BD8" s="58"/>
      <c r="BE8" s="58"/>
      <c r="BF8" s="58"/>
      <c r="BG8" s="58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30"/>
      <c r="CG8" s="58"/>
      <c r="CH8" s="58"/>
      <c r="CI8" s="58"/>
      <c r="CJ8" s="58"/>
      <c r="CK8" s="58"/>
      <c r="CL8" s="58"/>
      <c r="CM8" s="52"/>
      <c r="CN8" s="52"/>
      <c r="CO8" s="52"/>
      <c r="CP8" s="52"/>
      <c r="CQ8" s="52"/>
      <c r="CR8" s="52"/>
      <c r="CS8" s="52"/>
      <c r="CT8" s="30"/>
      <c r="CV8" s="30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30"/>
    </row>
    <row r="9" spans="1:149" ht="8.4499999999999993" customHeight="1">
      <c r="A9" s="4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  <c r="AA9" s="30"/>
      <c r="AB9" s="55"/>
      <c r="AC9" s="55"/>
      <c r="AD9" s="55"/>
      <c r="AE9" s="55"/>
      <c r="AF9" s="55"/>
      <c r="AG9" s="55"/>
      <c r="AH9" s="55"/>
      <c r="AI9" s="55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30"/>
      <c r="AY9" s="58"/>
      <c r="AZ9" s="58"/>
      <c r="BA9" s="58"/>
      <c r="BB9" s="58"/>
      <c r="BC9" s="58"/>
      <c r="BD9" s="58"/>
      <c r="BE9" s="58"/>
      <c r="BF9" s="58"/>
      <c r="BG9" s="58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30"/>
      <c r="CG9" s="58"/>
      <c r="CH9" s="58"/>
      <c r="CI9" s="58"/>
      <c r="CJ9" s="58"/>
      <c r="CK9" s="58"/>
      <c r="CL9" s="58"/>
      <c r="CM9" s="52"/>
      <c r="CN9" s="52"/>
      <c r="CO9" s="52"/>
      <c r="CP9" s="52"/>
      <c r="CQ9" s="52"/>
      <c r="CR9" s="52"/>
      <c r="CS9" s="52"/>
      <c r="CT9" s="30"/>
      <c r="CV9" s="30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30"/>
    </row>
    <row r="10" spans="1:149" ht="8.4499999999999993" customHeight="1">
      <c r="A10" s="4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V10" s="30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30"/>
    </row>
    <row r="11" spans="1:149" ht="8.4499999999999993" customHeight="1">
      <c r="A11" s="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CV11" s="30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30"/>
    </row>
    <row r="12" spans="1:149" ht="8.4499999999999993" customHeight="1">
      <c r="A12" s="4"/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1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V12" s="30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30"/>
    </row>
    <row r="13" spans="1:149" ht="8.4499999999999993" customHeight="1">
      <c r="A13" s="4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/>
      <c r="AA13" s="30"/>
      <c r="AB13" s="58" t="s">
        <v>97</v>
      </c>
      <c r="AC13" s="58"/>
      <c r="AD13" s="58"/>
      <c r="AE13" s="58"/>
      <c r="AF13" s="58"/>
      <c r="AG13" s="58"/>
      <c r="AH13" s="58"/>
      <c r="AI13" s="58"/>
      <c r="AJ13" s="52"/>
      <c r="AK13" s="52"/>
      <c r="AL13" s="52"/>
      <c r="AM13" s="52"/>
      <c r="AN13" s="52"/>
      <c r="AO13" s="52"/>
      <c r="AP13" s="30"/>
      <c r="AQ13" s="1"/>
      <c r="AR13" s="30"/>
      <c r="AS13" s="58" t="s">
        <v>98</v>
      </c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2"/>
      <c r="BE13" s="52"/>
      <c r="BF13" s="52"/>
      <c r="BG13" s="52"/>
      <c r="BH13" s="52"/>
      <c r="BI13" s="61" t="s">
        <v>99</v>
      </c>
      <c r="BJ13" s="61"/>
      <c r="BK13" s="61"/>
      <c r="BL13" s="61"/>
      <c r="BM13" s="52"/>
      <c r="BN13" s="52"/>
      <c r="BO13" s="52"/>
      <c r="BP13" s="52"/>
      <c r="BQ13" s="52"/>
      <c r="BR13" s="30"/>
      <c r="BT13" s="30"/>
      <c r="BU13" s="58" t="s">
        <v>91</v>
      </c>
      <c r="BV13" s="58"/>
      <c r="BW13" s="58"/>
      <c r="BX13" s="58"/>
      <c r="BY13" s="58"/>
      <c r="BZ13" s="58"/>
      <c r="CA13" s="58"/>
      <c r="CB13" s="58"/>
      <c r="CC13" s="58"/>
      <c r="CD13" s="58"/>
      <c r="CE13" s="52">
        <f>データ計算用!D15</f>
        <v>0</v>
      </c>
      <c r="CF13" s="52"/>
      <c r="CG13" s="52"/>
      <c r="CH13" s="52"/>
      <c r="CI13" s="52"/>
      <c r="CJ13" s="52" t="s">
        <v>100</v>
      </c>
      <c r="CK13" s="52"/>
      <c r="CL13" s="52"/>
      <c r="CM13" s="52"/>
      <c r="CN13" s="52"/>
      <c r="CO13" s="52">
        <f>BT24*10</f>
        <v>0</v>
      </c>
      <c r="CP13" s="52"/>
      <c r="CQ13" s="52"/>
      <c r="CR13" s="52"/>
      <c r="CS13" s="52"/>
      <c r="CT13" s="30"/>
      <c r="CV13" s="30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30"/>
    </row>
    <row r="14" spans="1:149" ht="8.4499999999999993" customHeight="1">
      <c r="A14" s="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AA14" s="30"/>
      <c r="AB14" s="58"/>
      <c r="AC14" s="58"/>
      <c r="AD14" s="58"/>
      <c r="AE14" s="58"/>
      <c r="AF14" s="58"/>
      <c r="AG14" s="58"/>
      <c r="AH14" s="58"/>
      <c r="AI14" s="58"/>
      <c r="AJ14" s="52"/>
      <c r="AK14" s="52"/>
      <c r="AL14" s="52"/>
      <c r="AM14" s="52"/>
      <c r="AN14" s="52"/>
      <c r="AO14" s="52"/>
      <c r="AP14" s="30"/>
      <c r="AQ14" s="1"/>
      <c r="AR14" s="30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2"/>
      <c r="BE14" s="52"/>
      <c r="BF14" s="52"/>
      <c r="BG14" s="52"/>
      <c r="BH14" s="52"/>
      <c r="BI14" s="61"/>
      <c r="BJ14" s="61"/>
      <c r="BK14" s="61"/>
      <c r="BL14" s="61"/>
      <c r="BM14" s="52"/>
      <c r="BN14" s="52"/>
      <c r="BO14" s="52"/>
      <c r="BP14" s="52"/>
      <c r="BQ14" s="52"/>
      <c r="BR14" s="30"/>
      <c r="BT14" s="30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30"/>
      <c r="CV14" s="30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30"/>
    </row>
    <row r="15" spans="1:149" ht="8.4499999999999993" customHeight="1">
      <c r="A15" s="4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7"/>
      <c r="AA15" s="30"/>
      <c r="AB15" s="58"/>
      <c r="AC15" s="58"/>
      <c r="AD15" s="58"/>
      <c r="AE15" s="58"/>
      <c r="AF15" s="58"/>
      <c r="AG15" s="58"/>
      <c r="AH15" s="58"/>
      <c r="AI15" s="58"/>
      <c r="AJ15" s="52"/>
      <c r="AK15" s="52"/>
      <c r="AL15" s="52"/>
      <c r="AM15" s="52"/>
      <c r="AN15" s="52"/>
      <c r="AO15" s="52"/>
      <c r="AP15" s="30"/>
      <c r="AQ15" s="1"/>
      <c r="AR15" s="30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2"/>
      <c r="BE15" s="52"/>
      <c r="BF15" s="52"/>
      <c r="BG15" s="52"/>
      <c r="BH15" s="52"/>
      <c r="BI15" s="61"/>
      <c r="BJ15" s="61"/>
      <c r="BK15" s="61"/>
      <c r="BL15" s="61"/>
      <c r="BM15" s="52"/>
      <c r="BN15" s="52"/>
      <c r="BO15" s="52"/>
      <c r="BP15" s="52"/>
      <c r="BQ15" s="52"/>
      <c r="BR15" s="30"/>
      <c r="BT15" s="30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30"/>
      <c r="CV15" s="30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30"/>
    </row>
    <row r="16" spans="1:149" ht="8.4499999999999993" customHeight="1">
      <c r="A16" s="4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5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1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V16" s="30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30"/>
    </row>
    <row r="17" spans="1:149" ht="8.4499999999999993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CV17" s="30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30"/>
    </row>
    <row r="18" spans="1:149" ht="8.4499999999999993" customHeight="1">
      <c r="CV18" s="30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30"/>
    </row>
    <row r="19" spans="1:149" ht="8.4499999999999993" customHeight="1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Y19" s="1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1"/>
      <c r="CV19" s="30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30"/>
    </row>
    <row r="20" spans="1:149" ht="8.4499999999999993" customHeight="1">
      <c r="A20" s="1"/>
      <c r="B20" s="30"/>
      <c r="C20" s="54" t="s">
        <v>11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5" t="s">
        <v>12</v>
      </c>
      <c r="R20" s="55"/>
      <c r="S20" s="55"/>
      <c r="T20" s="55"/>
      <c r="U20" s="55" t="s">
        <v>13</v>
      </c>
      <c r="V20" s="55"/>
      <c r="W20" s="55"/>
      <c r="X20" s="55"/>
      <c r="Y20" s="30"/>
      <c r="AA20" s="30"/>
      <c r="AB20" s="59" t="s">
        <v>0</v>
      </c>
      <c r="AC20" s="60"/>
      <c r="AD20" s="60"/>
      <c r="AE20" s="60"/>
      <c r="AF20" s="52">
        <f>データ計算用!D3</f>
        <v>0</v>
      </c>
      <c r="AG20" s="52"/>
      <c r="AH20" s="52"/>
      <c r="AI20" s="30"/>
      <c r="AJ20" s="59" t="s">
        <v>2</v>
      </c>
      <c r="AK20" s="60"/>
      <c r="AL20" s="60"/>
      <c r="AM20" s="60"/>
      <c r="AN20" s="52">
        <f>データ計算用!D5</f>
        <v>0</v>
      </c>
      <c r="AO20" s="52"/>
      <c r="AP20" s="52"/>
      <c r="AQ20" s="30"/>
      <c r="AR20" s="59" t="s">
        <v>4</v>
      </c>
      <c r="AS20" s="60"/>
      <c r="AT20" s="60"/>
      <c r="AU20" s="60"/>
      <c r="AV20" s="52">
        <f>データ計算用!D7</f>
        <v>0</v>
      </c>
      <c r="AW20" s="52"/>
      <c r="AX20" s="52"/>
      <c r="AY20" s="30"/>
      <c r="AZ20" s="60" t="s">
        <v>6</v>
      </c>
      <c r="BA20" s="60"/>
      <c r="BB20" s="60"/>
      <c r="BC20" s="60"/>
      <c r="BD20" s="52"/>
      <c r="BE20" s="52"/>
      <c r="BF20" s="52"/>
      <c r="BG20" s="61" t="s">
        <v>100</v>
      </c>
      <c r="BH20" s="61"/>
      <c r="BI20" s="61"/>
      <c r="BJ20" s="61"/>
      <c r="BK20" s="52">
        <f>データ計算用!D9</f>
        <v>0</v>
      </c>
      <c r="BL20" s="52"/>
      <c r="BM20" s="52"/>
      <c r="BN20" s="30"/>
      <c r="BO20" s="30"/>
      <c r="BP20" s="59" t="s">
        <v>8</v>
      </c>
      <c r="BQ20" s="60"/>
      <c r="BR20" s="60"/>
      <c r="BS20" s="60"/>
      <c r="BT20" s="52">
        <f>データ計算用!D11</f>
        <v>0</v>
      </c>
      <c r="BU20" s="52"/>
      <c r="BV20" s="52"/>
      <c r="BW20" s="30"/>
      <c r="BZ20" s="30"/>
      <c r="CA20" s="58" t="s">
        <v>94</v>
      </c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2">
        <f>データ計算用!C17</f>
        <v>10</v>
      </c>
      <c r="CP20" s="52"/>
      <c r="CQ20" s="52"/>
      <c r="CR20" s="52"/>
      <c r="CS20" s="52"/>
      <c r="CT20" s="30"/>
      <c r="CU20" s="1"/>
      <c r="CV20" s="30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30"/>
    </row>
    <row r="21" spans="1:149" ht="8.4499999999999993" customHeight="1">
      <c r="A21" s="1"/>
      <c r="B21" s="3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  <c r="R21" s="55"/>
      <c r="S21" s="55"/>
      <c r="T21" s="55"/>
      <c r="U21" s="55"/>
      <c r="V21" s="55"/>
      <c r="W21" s="55"/>
      <c r="X21" s="55"/>
      <c r="Y21" s="30"/>
      <c r="AA21" s="30"/>
      <c r="AB21" s="60"/>
      <c r="AC21" s="60"/>
      <c r="AD21" s="60"/>
      <c r="AE21" s="60"/>
      <c r="AF21" s="52"/>
      <c r="AG21" s="52"/>
      <c r="AH21" s="52"/>
      <c r="AI21" s="30"/>
      <c r="AJ21" s="60"/>
      <c r="AK21" s="60"/>
      <c r="AL21" s="60"/>
      <c r="AM21" s="60"/>
      <c r="AN21" s="52"/>
      <c r="AO21" s="52"/>
      <c r="AP21" s="52"/>
      <c r="AQ21" s="30"/>
      <c r="AR21" s="60"/>
      <c r="AS21" s="60"/>
      <c r="AT21" s="60"/>
      <c r="AU21" s="60"/>
      <c r="AV21" s="52"/>
      <c r="AW21" s="52"/>
      <c r="AX21" s="52"/>
      <c r="AY21" s="30"/>
      <c r="AZ21" s="60"/>
      <c r="BA21" s="60"/>
      <c r="BB21" s="60"/>
      <c r="BC21" s="60"/>
      <c r="BD21" s="52"/>
      <c r="BE21" s="52"/>
      <c r="BF21" s="52"/>
      <c r="BG21" s="61"/>
      <c r="BH21" s="61"/>
      <c r="BI21" s="61"/>
      <c r="BJ21" s="61"/>
      <c r="BK21" s="52"/>
      <c r="BL21" s="52"/>
      <c r="BM21" s="52"/>
      <c r="BN21" s="30"/>
      <c r="BO21" s="30"/>
      <c r="BP21" s="60"/>
      <c r="BQ21" s="60"/>
      <c r="BR21" s="60"/>
      <c r="BS21" s="60"/>
      <c r="BT21" s="52"/>
      <c r="BU21" s="52"/>
      <c r="BV21" s="52"/>
      <c r="BW21" s="30"/>
      <c r="BZ21" s="30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2"/>
      <c r="CP21" s="52"/>
      <c r="CQ21" s="52"/>
      <c r="CR21" s="52"/>
      <c r="CS21" s="52"/>
      <c r="CT21" s="30"/>
      <c r="CU21" s="1"/>
      <c r="CV21" s="30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30"/>
    </row>
    <row r="22" spans="1:149" ht="8.4499999999999993" customHeight="1">
      <c r="A22" s="1"/>
      <c r="B22" s="30"/>
      <c r="C22" s="51" t="s">
        <v>14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>
        <f>データ計算用!H4</f>
        <v>0</v>
      </c>
      <c r="R22" s="52"/>
      <c r="S22" s="52"/>
      <c r="T22" s="52"/>
      <c r="U22" s="52">
        <f>IF(Q22="","",$AF$24+Q22)</f>
        <v>0</v>
      </c>
      <c r="V22" s="52"/>
      <c r="W22" s="52"/>
      <c r="X22" s="52"/>
      <c r="Y22" s="30"/>
      <c r="AA22" s="30"/>
      <c r="AB22" s="60"/>
      <c r="AC22" s="60"/>
      <c r="AD22" s="60"/>
      <c r="AE22" s="60"/>
      <c r="AF22" s="52"/>
      <c r="AG22" s="52"/>
      <c r="AH22" s="52"/>
      <c r="AI22" s="30"/>
      <c r="AJ22" s="60"/>
      <c r="AK22" s="60"/>
      <c r="AL22" s="60"/>
      <c r="AM22" s="60"/>
      <c r="AN22" s="52"/>
      <c r="AO22" s="52"/>
      <c r="AP22" s="52"/>
      <c r="AQ22" s="30"/>
      <c r="AR22" s="60"/>
      <c r="AS22" s="60"/>
      <c r="AT22" s="60"/>
      <c r="AU22" s="60"/>
      <c r="AV22" s="52"/>
      <c r="AW22" s="52"/>
      <c r="AX22" s="52"/>
      <c r="AY22" s="30"/>
      <c r="AZ22" s="60"/>
      <c r="BA22" s="60"/>
      <c r="BB22" s="60"/>
      <c r="BC22" s="60"/>
      <c r="BD22" s="52"/>
      <c r="BE22" s="52"/>
      <c r="BF22" s="52"/>
      <c r="BG22" s="61"/>
      <c r="BH22" s="61"/>
      <c r="BI22" s="61"/>
      <c r="BJ22" s="61"/>
      <c r="BK22" s="52"/>
      <c r="BL22" s="52"/>
      <c r="BM22" s="52"/>
      <c r="BN22" s="30"/>
      <c r="BO22" s="30"/>
      <c r="BP22" s="60"/>
      <c r="BQ22" s="60"/>
      <c r="BR22" s="60"/>
      <c r="BS22" s="60"/>
      <c r="BT22" s="52"/>
      <c r="BU22" s="52"/>
      <c r="BV22" s="52"/>
      <c r="BW22" s="30"/>
      <c r="BZ22" s="30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2"/>
      <c r="CP22" s="52"/>
      <c r="CQ22" s="52"/>
      <c r="CR22" s="52"/>
      <c r="CS22" s="52"/>
      <c r="CT22" s="30"/>
      <c r="CV22" s="30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30"/>
    </row>
    <row r="23" spans="1:149" ht="8.4499999999999993" customHeight="1">
      <c r="A23" s="1"/>
      <c r="B23" s="3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52"/>
      <c r="S23" s="52"/>
      <c r="T23" s="52"/>
      <c r="U23" s="52"/>
      <c r="V23" s="52"/>
      <c r="W23" s="52"/>
      <c r="X23" s="52"/>
      <c r="Y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Y23" s="1"/>
      <c r="BZ23" s="30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0"/>
      <c r="CP23" s="30"/>
      <c r="CQ23" s="30"/>
      <c r="CR23" s="30"/>
      <c r="CS23" s="30"/>
      <c r="CT23" s="30"/>
      <c r="CV23" s="30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30"/>
    </row>
    <row r="24" spans="1:149" ht="8.4499999999999993" customHeight="1">
      <c r="A24" s="1"/>
      <c r="B24" s="30"/>
      <c r="C24" s="51" t="s">
        <v>17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>
        <f>データ計算用!H5</f>
        <v>0</v>
      </c>
      <c r="R24" s="52"/>
      <c r="S24" s="52"/>
      <c r="T24" s="52"/>
      <c r="U24" s="52">
        <f>IF(Q24="","",$AF$24+Q24)</f>
        <v>0</v>
      </c>
      <c r="V24" s="52"/>
      <c r="W24" s="52"/>
      <c r="X24" s="52"/>
      <c r="Y24" s="30"/>
      <c r="AA24" s="30"/>
      <c r="AB24" s="59" t="s">
        <v>1</v>
      </c>
      <c r="AC24" s="60"/>
      <c r="AD24" s="60"/>
      <c r="AE24" s="60"/>
      <c r="AF24" s="52">
        <f>データ計算用!D4</f>
        <v>0</v>
      </c>
      <c r="AG24" s="52"/>
      <c r="AH24" s="52"/>
      <c r="AI24" s="30"/>
      <c r="AJ24" s="59" t="s">
        <v>3</v>
      </c>
      <c r="AK24" s="60"/>
      <c r="AL24" s="60"/>
      <c r="AM24" s="60"/>
      <c r="AN24" s="52">
        <f>データ計算用!D6</f>
        <v>0</v>
      </c>
      <c r="AO24" s="52"/>
      <c r="AP24" s="52"/>
      <c r="AQ24" s="30"/>
      <c r="AR24" s="59" t="s">
        <v>5</v>
      </c>
      <c r="AS24" s="60"/>
      <c r="AT24" s="60"/>
      <c r="AU24" s="60"/>
      <c r="AV24" s="52">
        <f>データ計算用!D8</f>
        <v>0</v>
      </c>
      <c r="AW24" s="52"/>
      <c r="AX24" s="52"/>
      <c r="AY24" s="30"/>
      <c r="AZ24" s="59" t="s">
        <v>7</v>
      </c>
      <c r="BA24" s="60"/>
      <c r="BB24" s="60"/>
      <c r="BC24" s="60"/>
      <c r="BD24" s="52">
        <f>データ計算用!D10</f>
        <v>0</v>
      </c>
      <c r="BE24" s="52"/>
      <c r="BF24" s="52"/>
      <c r="BG24" s="30"/>
      <c r="BH24" s="30"/>
      <c r="BI24" s="59" t="s">
        <v>9</v>
      </c>
      <c r="BJ24" s="60"/>
      <c r="BK24" s="60"/>
      <c r="BL24" s="60"/>
      <c r="BM24" s="52">
        <f>データ計算用!D12</f>
        <v>0</v>
      </c>
      <c r="BN24" s="52"/>
      <c r="BO24" s="52"/>
      <c r="BP24" s="61" t="s">
        <v>100</v>
      </c>
      <c r="BQ24" s="61"/>
      <c r="BR24" s="61"/>
      <c r="BS24" s="61"/>
      <c r="BT24" s="52">
        <f>データ計算用!C12</f>
        <v>0</v>
      </c>
      <c r="BU24" s="52"/>
      <c r="BV24" s="52"/>
      <c r="BW24" s="30"/>
      <c r="BZ24" s="30"/>
      <c r="CA24" s="58" t="s">
        <v>95</v>
      </c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2">
        <f>データ計算用!C18</f>
        <v>5</v>
      </c>
      <c r="CP24" s="52"/>
      <c r="CQ24" s="52"/>
      <c r="CR24" s="52"/>
      <c r="CS24" s="52"/>
      <c r="CT24" s="30"/>
      <c r="CV24" s="30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30"/>
    </row>
    <row r="25" spans="1:149" ht="8.4499999999999993" customHeight="1">
      <c r="A25" s="1"/>
      <c r="B25" s="3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2"/>
      <c r="S25" s="52"/>
      <c r="T25" s="52"/>
      <c r="U25" s="52"/>
      <c r="V25" s="52"/>
      <c r="W25" s="52"/>
      <c r="X25" s="52"/>
      <c r="Y25" s="30"/>
      <c r="AA25" s="30"/>
      <c r="AB25" s="60"/>
      <c r="AC25" s="60"/>
      <c r="AD25" s="60"/>
      <c r="AE25" s="60"/>
      <c r="AF25" s="52"/>
      <c r="AG25" s="52"/>
      <c r="AH25" s="52"/>
      <c r="AI25" s="30"/>
      <c r="AJ25" s="60"/>
      <c r="AK25" s="60"/>
      <c r="AL25" s="60"/>
      <c r="AM25" s="60"/>
      <c r="AN25" s="52"/>
      <c r="AO25" s="52"/>
      <c r="AP25" s="52"/>
      <c r="AQ25" s="30"/>
      <c r="AR25" s="60"/>
      <c r="AS25" s="60"/>
      <c r="AT25" s="60"/>
      <c r="AU25" s="60"/>
      <c r="AV25" s="52"/>
      <c r="AW25" s="52"/>
      <c r="AX25" s="52"/>
      <c r="AY25" s="30"/>
      <c r="AZ25" s="60"/>
      <c r="BA25" s="60"/>
      <c r="BB25" s="60"/>
      <c r="BC25" s="60"/>
      <c r="BD25" s="52"/>
      <c r="BE25" s="52"/>
      <c r="BF25" s="52"/>
      <c r="BG25" s="30"/>
      <c r="BH25" s="30"/>
      <c r="BI25" s="60"/>
      <c r="BJ25" s="60"/>
      <c r="BK25" s="60"/>
      <c r="BL25" s="60"/>
      <c r="BM25" s="52"/>
      <c r="BN25" s="52"/>
      <c r="BO25" s="52"/>
      <c r="BP25" s="61"/>
      <c r="BQ25" s="61"/>
      <c r="BR25" s="61"/>
      <c r="BS25" s="61"/>
      <c r="BT25" s="52"/>
      <c r="BU25" s="52"/>
      <c r="BV25" s="52"/>
      <c r="BW25" s="30"/>
      <c r="BZ25" s="30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2"/>
      <c r="CP25" s="52"/>
      <c r="CQ25" s="52"/>
      <c r="CR25" s="52"/>
      <c r="CS25" s="52"/>
      <c r="CT25" s="30"/>
      <c r="CV25" s="30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30"/>
    </row>
    <row r="26" spans="1:149" ht="8.4499999999999993" customHeight="1">
      <c r="A26" s="1"/>
      <c r="B26" s="30"/>
      <c r="C26" s="51" t="s">
        <v>15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>
        <f>データ計算用!H6</f>
        <v>0</v>
      </c>
      <c r="R26" s="52"/>
      <c r="S26" s="52"/>
      <c r="T26" s="52"/>
      <c r="U26" s="52">
        <f>IF(Q26="","",$AF$24+Q26)</f>
        <v>0</v>
      </c>
      <c r="V26" s="52"/>
      <c r="W26" s="52"/>
      <c r="X26" s="52"/>
      <c r="Y26" s="30"/>
      <c r="AA26" s="30"/>
      <c r="AB26" s="60"/>
      <c r="AC26" s="60"/>
      <c r="AD26" s="60"/>
      <c r="AE26" s="60"/>
      <c r="AF26" s="52"/>
      <c r="AG26" s="52"/>
      <c r="AH26" s="52"/>
      <c r="AI26" s="30"/>
      <c r="AJ26" s="60"/>
      <c r="AK26" s="60"/>
      <c r="AL26" s="60"/>
      <c r="AM26" s="60"/>
      <c r="AN26" s="52"/>
      <c r="AO26" s="52"/>
      <c r="AP26" s="52"/>
      <c r="AQ26" s="30"/>
      <c r="AR26" s="60"/>
      <c r="AS26" s="60"/>
      <c r="AT26" s="60"/>
      <c r="AU26" s="60"/>
      <c r="AV26" s="52"/>
      <c r="AW26" s="52"/>
      <c r="AX26" s="52"/>
      <c r="AY26" s="30"/>
      <c r="AZ26" s="60"/>
      <c r="BA26" s="60"/>
      <c r="BB26" s="60"/>
      <c r="BC26" s="60"/>
      <c r="BD26" s="52"/>
      <c r="BE26" s="52"/>
      <c r="BF26" s="52"/>
      <c r="BG26" s="30"/>
      <c r="BH26" s="30"/>
      <c r="BI26" s="60"/>
      <c r="BJ26" s="60"/>
      <c r="BK26" s="60"/>
      <c r="BL26" s="60"/>
      <c r="BM26" s="52"/>
      <c r="BN26" s="52"/>
      <c r="BO26" s="52"/>
      <c r="BP26" s="61"/>
      <c r="BQ26" s="61"/>
      <c r="BR26" s="61"/>
      <c r="BS26" s="61"/>
      <c r="BT26" s="52"/>
      <c r="BU26" s="52"/>
      <c r="BV26" s="52"/>
      <c r="BW26" s="30"/>
      <c r="BZ26" s="30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2"/>
      <c r="CP26" s="52"/>
      <c r="CQ26" s="52"/>
      <c r="CR26" s="52"/>
      <c r="CS26" s="52"/>
      <c r="CT26" s="30"/>
      <c r="CV26" s="30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30"/>
    </row>
    <row r="27" spans="1:149" ht="8.4499999999999993" customHeight="1">
      <c r="A27" s="1"/>
      <c r="B27" s="3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52"/>
      <c r="S27" s="52"/>
      <c r="T27" s="52"/>
      <c r="U27" s="52"/>
      <c r="V27" s="52"/>
      <c r="W27" s="52"/>
      <c r="X27" s="52"/>
      <c r="Y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Y27" s="1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V27" s="30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30"/>
    </row>
    <row r="28" spans="1:149" ht="8.4499999999999993" customHeight="1">
      <c r="A28" s="1"/>
      <c r="B28" s="30"/>
      <c r="C28" s="51" t="s">
        <v>18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>
        <f>データ計算用!H7</f>
        <v>0</v>
      </c>
      <c r="R28" s="52"/>
      <c r="S28" s="52"/>
      <c r="T28" s="52"/>
      <c r="U28" s="52">
        <f>IF(Q28="","",$AF$24+Q28)</f>
        <v>0</v>
      </c>
      <c r="V28" s="52"/>
      <c r="W28" s="52"/>
      <c r="X28" s="52"/>
      <c r="Y28" s="30"/>
      <c r="AY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V28" s="30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30"/>
    </row>
    <row r="29" spans="1:149" ht="8.4499999999999993" customHeight="1">
      <c r="A29" s="1"/>
      <c r="B29" s="3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52"/>
      <c r="S29" s="52"/>
      <c r="T29" s="52"/>
      <c r="U29" s="52"/>
      <c r="V29" s="52"/>
      <c r="W29" s="52"/>
      <c r="X29" s="52"/>
      <c r="Y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1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Y29" s="1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1"/>
      <c r="CV29" s="30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30"/>
    </row>
    <row r="30" spans="1:149" ht="8.4499999999999993" customHeight="1">
      <c r="A30" s="1"/>
      <c r="B30" s="30"/>
      <c r="C30" s="51" t="s">
        <v>16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>
        <f>データ計算用!H8</f>
        <v>0</v>
      </c>
      <c r="R30" s="52"/>
      <c r="S30" s="52"/>
      <c r="T30" s="52"/>
      <c r="U30" s="52">
        <f>IF(Q30="","",$AF$24+Q30)</f>
        <v>0</v>
      </c>
      <c r="V30" s="52"/>
      <c r="W30" s="52"/>
      <c r="X30" s="52"/>
      <c r="Y30" s="30"/>
      <c r="AA30" s="30"/>
      <c r="AB30" s="54" t="s">
        <v>36</v>
      </c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5" t="s">
        <v>12</v>
      </c>
      <c r="AQ30" s="55"/>
      <c r="AR30" s="55"/>
      <c r="AS30" s="55"/>
      <c r="AT30" s="55" t="s">
        <v>13</v>
      </c>
      <c r="AU30" s="55"/>
      <c r="AV30" s="55"/>
      <c r="AW30" s="55"/>
      <c r="AX30" s="30"/>
      <c r="AY30" s="1"/>
      <c r="AZ30" s="30"/>
      <c r="BA30" s="54" t="s">
        <v>63</v>
      </c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5" t="s">
        <v>12</v>
      </c>
      <c r="BP30" s="55"/>
      <c r="BQ30" s="55"/>
      <c r="BR30" s="55"/>
      <c r="BS30" s="55" t="s">
        <v>13</v>
      </c>
      <c r="BT30" s="55"/>
      <c r="BU30" s="55"/>
      <c r="BV30" s="55"/>
      <c r="BW30" s="30"/>
      <c r="BY30" s="1"/>
      <c r="BZ30" s="30"/>
      <c r="CA30" s="58" t="s">
        <v>101</v>
      </c>
      <c r="CB30" s="58"/>
      <c r="CC30" s="58"/>
      <c r="CD30" s="58"/>
      <c r="CE30" s="58"/>
      <c r="CF30" s="58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30"/>
      <c r="CU30" s="1"/>
      <c r="CV30" s="30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30"/>
    </row>
    <row r="31" spans="1:149" ht="8.4499999999999993" customHeight="1">
      <c r="A31" s="1"/>
      <c r="B31" s="3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52"/>
      <c r="S31" s="52"/>
      <c r="T31" s="52"/>
      <c r="U31" s="52"/>
      <c r="V31" s="52"/>
      <c r="W31" s="52"/>
      <c r="X31" s="52"/>
      <c r="Y31" s="30"/>
      <c r="AA31" s="30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5"/>
      <c r="AQ31" s="55"/>
      <c r="AR31" s="55"/>
      <c r="AS31" s="55"/>
      <c r="AT31" s="55"/>
      <c r="AU31" s="55"/>
      <c r="AV31" s="55"/>
      <c r="AW31" s="55"/>
      <c r="AX31" s="30"/>
      <c r="AY31" s="1"/>
      <c r="AZ31" s="30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5"/>
      <c r="BP31" s="55"/>
      <c r="BQ31" s="55"/>
      <c r="BR31" s="55"/>
      <c r="BS31" s="55"/>
      <c r="BT31" s="55"/>
      <c r="BU31" s="55"/>
      <c r="BV31" s="55"/>
      <c r="BW31" s="30"/>
      <c r="BZ31" s="30"/>
      <c r="CA31" s="58"/>
      <c r="CB31" s="58"/>
      <c r="CC31" s="58"/>
      <c r="CD31" s="58"/>
      <c r="CE31" s="58"/>
      <c r="CF31" s="58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30"/>
      <c r="CV31" s="30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30"/>
    </row>
    <row r="32" spans="1:149" ht="8.4499999999999993" customHeight="1">
      <c r="A32" s="1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0"/>
      <c r="R32" s="30"/>
      <c r="S32" s="30"/>
      <c r="T32" s="30"/>
      <c r="U32" s="30"/>
      <c r="V32" s="30"/>
      <c r="W32" s="30"/>
      <c r="X32" s="30"/>
      <c r="Y32" s="30"/>
      <c r="AA32" s="30"/>
      <c r="AB32" s="51" t="s">
        <v>37</v>
      </c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2">
        <f>データ計算用!L4</f>
        <v>0</v>
      </c>
      <c r="AQ32" s="52"/>
      <c r="AR32" s="52"/>
      <c r="AS32" s="52"/>
      <c r="AT32" s="57">
        <f>IF(AP32="","",$AF$20+AP32)</f>
        <v>0</v>
      </c>
      <c r="AU32" s="57"/>
      <c r="AV32" s="57"/>
      <c r="AW32" s="57"/>
      <c r="AX32" s="30"/>
      <c r="AY32" s="1"/>
      <c r="AZ32" s="30"/>
      <c r="BA32" s="51" t="s">
        <v>64</v>
      </c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2">
        <f>データ計算用!P4</f>
        <v>0</v>
      </c>
      <c r="BP32" s="52"/>
      <c r="BQ32" s="52"/>
      <c r="BR32" s="52"/>
      <c r="BS32" s="52">
        <f>IF(BO32="","",$AV$20+BO32)</f>
        <v>0</v>
      </c>
      <c r="BT32" s="52"/>
      <c r="BU32" s="52"/>
      <c r="BV32" s="52"/>
      <c r="BW32" s="30"/>
      <c r="BZ32" s="30"/>
      <c r="CA32" s="58"/>
      <c r="CB32" s="58"/>
      <c r="CC32" s="58"/>
      <c r="CD32" s="58"/>
      <c r="CE32" s="58"/>
      <c r="CF32" s="58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30"/>
      <c r="CV32" s="30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30"/>
    </row>
    <row r="33" spans="1:149" ht="8.4499999999999993" customHeight="1">
      <c r="A33" s="1"/>
      <c r="B33" s="30"/>
      <c r="C33" s="54" t="s">
        <v>19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5" t="s">
        <v>12</v>
      </c>
      <c r="R33" s="55"/>
      <c r="S33" s="55"/>
      <c r="T33" s="55"/>
      <c r="U33" s="55" t="s">
        <v>13</v>
      </c>
      <c r="V33" s="55"/>
      <c r="W33" s="55"/>
      <c r="X33" s="55"/>
      <c r="Y33" s="30"/>
      <c r="AA33" s="30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2"/>
      <c r="AQ33" s="52"/>
      <c r="AR33" s="52"/>
      <c r="AS33" s="52"/>
      <c r="AT33" s="57"/>
      <c r="AU33" s="57"/>
      <c r="AV33" s="57"/>
      <c r="AW33" s="57"/>
      <c r="AX33" s="30"/>
      <c r="AY33" s="1"/>
      <c r="AZ33" s="30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2"/>
      <c r="BP33" s="52"/>
      <c r="BQ33" s="52"/>
      <c r="BR33" s="52"/>
      <c r="BS33" s="52"/>
      <c r="BT33" s="52"/>
      <c r="BU33" s="52"/>
      <c r="BV33" s="52"/>
      <c r="BW33" s="30"/>
      <c r="BZ33" s="30"/>
      <c r="CA33" s="58"/>
      <c r="CB33" s="58"/>
      <c r="CC33" s="58"/>
      <c r="CD33" s="58"/>
      <c r="CE33" s="58"/>
      <c r="CF33" s="58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30"/>
      <c r="CV33" s="30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30"/>
    </row>
    <row r="34" spans="1:149" ht="8.4499999999999993" customHeight="1">
      <c r="A34" s="1"/>
      <c r="B34" s="30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5"/>
      <c r="R34" s="55"/>
      <c r="S34" s="55"/>
      <c r="T34" s="55"/>
      <c r="U34" s="55"/>
      <c r="V34" s="55"/>
      <c r="W34" s="55"/>
      <c r="X34" s="55"/>
      <c r="Y34" s="30"/>
      <c r="AA34" s="30"/>
      <c r="AB34" s="53" t="s">
        <v>38</v>
      </c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2">
        <f>データ計算用!L5</f>
        <v>0</v>
      </c>
      <c r="AQ34" s="52"/>
      <c r="AR34" s="52"/>
      <c r="AS34" s="52"/>
      <c r="AT34" s="52">
        <f>IF(AP34="","",$AV$24+AP34)</f>
        <v>0</v>
      </c>
      <c r="AU34" s="52"/>
      <c r="AV34" s="52"/>
      <c r="AW34" s="52"/>
      <c r="AX34" s="30"/>
      <c r="AY34" s="1"/>
      <c r="AZ34" s="30"/>
      <c r="BA34" s="51" t="s">
        <v>65</v>
      </c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30"/>
      <c r="BP34" s="30"/>
      <c r="BQ34" s="30"/>
      <c r="BR34" s="30"/>
      <c r="BS34" s="30"/>
      <c r="BT34" s="30"/>
      <c r="BU34" s="30"/>
      <c r="BV34" s="30"/>
      <c r="BW34" s="30"/>
      <c r="BZ34" s="30"/>
      <c r="CA34" s="58"/>
      <c r="CB34" s="58"/>
      <c r="CC34" s="58"/>
      <c r="CD34" s="58"/>
      <c r="CE34" s="58"/>
      <c r="CF34" s="58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30"/>
      <c r="CV34" s="30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30"/>
    </row>
    <row r="35" spans="1:149" ht="8.4499999999999993" customHeight="1">
      <c r="A35" s="1"/>
      <c r="B35" s="30"/>
      <c r="C35" s="51" t="s">
        <v>20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>
        <f>データ計算用!H11</f>
        <v>0</v>
      </c>
      <c r="R35" s="52"/>
      <c r="S35" s="52"/>
      <c r="T35" s="52"/>
      <c r="U35" s="52">
        <f>IF(Q35="","",$AF$20+Q35)</f>
        <v>0</v>
      </c>
      <c r="V35" s="52"/>
      <c r="W35" s="52"/>
      <c r="X35" s="52"/>
      <c r="Y35" s="30"/>
      <c r="AA35" s="30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2"/>
      <c r="AQ35" s="52"/>
      <c r="AR35" s="52"/>
      <c r="AS35" s="52"/>
      <c r="AT35" s="52"/>
      <c r="AU35" s="52"/>
      <c r="AV35" s="52"/>
      <c r="AW35" s="52"/>
      <c r="AX35" s="30"/>
      <c r="AY35" s="1"/>
      <c r="AZ35" s="30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30"/>
      <c r="BP35" s="30"/>
      <c r="BQ35" s="30"/>
      <c r="BR35" s="30"/>
      <c r="BS35" s="30"/>
      <c r="BT35" s="30"/>
      <c r="BU35" s="30"/>
      <c r="BV35" s="30"/>
      <c r="BW35" s="30"/>
      <c r="BZ35" s="30"/>
      <c r="CA35" s="33"/>
      <c r="CB35" s="33"/>
      <c r="CC35" s="33"/>
      <c r="CD35" s="33"/>
      <c r="CE35" s="33"/>
      <c r="CF35" s="33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V35" s="30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30"/>
    </row>
    <row r="36" spans="1:149" ht="8.4499999999999993" customHeight="1">
      <c r="B36" s="3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52"/>
      <c r="S36" s="52"/>
      <c r="T36" s="52"/>
      <c r="U36" s="52"/>
      <c r="V36" s="52"/>
      <c r="W36" s="52"/>
      <c r="X36" s="52"/>
      <c r="Y36" s="30"/>
      <c r="AA36" s="30"/>
      <c r="AB36" s="53" t="s">
        <v>39</v>
      </c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2">
        <f>データ計算用!L6</f>
        <v>0</v>
      </c>
      <c r="AQ36" s="52"/>
      <c r="AR36" s="52"/>
      <c r="AS36" s="52"/>
      <c r="AT36" s="52">
        <f>IF(AP36="","",$AF$20+AP36)</f>
        <v>0</v>
      </c>
      <c r="AU36" s="52"/>
      <c r="AV36" s="52"/>
      <c r="AW36" s="52"/>
      <c r="AX36" s="30"/>
      <c r="AY36" s="1"/>
      <c r="AZ36" s="30"/>
      <c r="BA36" s="3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2">
        <f>データ計算用!P5</f>
        <v>0</v>
      </c>
      <c r="BP36" s="52"/>
      <c r="BQ36" s="52"/>
      <c r="BR36" s="52"/>
      <c r="BS36" s="52">
        <f>IF(BO36="","",$AN$24+BO36)</f>
        <v>0</v>
      </c>
      <c r="BT36" s="52"/>
      <c r="BU36" s="52"/>
      <c r="BV36" s="52"/>
      <c r="BW36" s="30"/>
      <c r="BZ36" s="30"/>
      <c r="CA36" s="63" t="s">
        <v>102</v>
      </c>
      <c r="CB36" s="63"/>
      <c r="CC36" s="63"/>
      <c r="CD36" s="63"/>
      <c r="CE36" s="63"/>
      <c r="CF36" s="63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30"/>
      <c r="CV36" s="30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30"/>
    </row>
    <row r="37" spans="1:149" ht="8.4499999999999993" customHeight="1">
      <c r="B37" s="30"/>
      <c r="C37" s="51" t="s">
        <v>21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30"/>
      <c r="R37" s="30"/>
      <c r="S37" s="30"/>
      <c r="T37" s="30"/>
      <c r="U37" s="30"/>
      <c r="V37" s="30"/>
      <c r="W37" s="30"/>
      <c r="X37" s="30"/>
      <c r="Y37" s="30"/>
      <c r="AA37" s="30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2"/>
      <c r="AQ37" s="52"/>
      <c r="AR37" s="52"/>
      <c r="AS37" s="52"/>
      <c r="AT37" s="52"/>
      <c r="AU37" s="52"/>
      <c r="AV37" s="52"/>
      <c r="AW37" s="52"/>
      <c r="AX37" s="30"/>
      <c r="AY37" s="1"/>
      <c r="AZ37" s="30"/>
      <c r="BA37" s="3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2"/>
      <c r="BP37" s="52"/>
      <c r="BQ37" s="52"/>
      <c r="BR37" s="52"/>
      <c r="BS37" s="52"/>
      <c r="BT37" s="52"/>
      <c r="BU37" s="52"/>
      <c r="BV37" s="52"/>
      <c r="BW37" s="30"/>
      <c r="BZ37" s="30"/>
      <c r="CA37" s="63"/>
      <c r="CB37" s="63"/>
      <c r="CC37" s="63"/>
      <c r="CD37" s="63"/>
      <c r="CE37" s="63"/>
      <c r="CF37" s="63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30"/>
      <c r="CV37" s="30"/>
      <c r="CW37" s="58" t="s">
        <v>111</v>
      </c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30"/>
    </row>
    <row r="38" spans="1:149" ht="8.4499999999999993" customHeight="1">
      <c r="B38" s="3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30"/>
      <c r="R38" s="30"/>
      <c r="S38" s="30"/>
      <c r="T38" s="30"/>
      <c r="U38" s="30"/>
      <c r="V38" s="30"/>
      <c r="W38" s="30"/>
      <c r="X38" s="30"/>
      <c r="Y38" s="30"/>
      <c r="AA38" s="30"/>
      <c r="AB38" s="51" t="s">
        <v>40</v>
      </c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2">
        <f>データ計算用!L7</f>
        <v>0</v>
      </c>
      <c r="AQ38" s="52"/>
      <c r="AR38" s="52"/>
      <c r="AS38" s="52"/>
      <c r="AT38" s="52">
        <f>IF(AP38="","",$AF$20+AP38)</f>
        <v>0</v>
      </c>
      <c r="AU38" s="52"/>
      <c r="AV38" s="52"/>
      <c r="AW38" s="52"/>
      <c r="AX38" s="30"/>
      <c r="AY38" s="1"/>
      <c r="AZ38" s="30"/>
      <c r="BA38" s="3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2">
        <f>データ計算用!P6</f>
        <v>0</v>
      </c>
      <c r="BP38" s="52"/>
      <c r="BQ38" s="52"/>
      <c r="BR38" s="52"/>
      <c r="BS38" s="52">
        <f>IF(BO38="","",$AN$24+BO38)</f>
        <v>0</v>
      </c>
      <c r="BT38" s="52"/>
      <c r="BU38" s="52"/>
      <c r="BV38" s="52"/>
      <c r="BW38" s="30"/>
      <c r="BZ38" s="30"/>
      <c r="CA38" s="63"/>
      <c r="CB38" s="63"/>
      <c r="CC38" s="63"/>
      <c r="CD38" s="63"/>
      <c r="CE38" s="63"/>
      <c r="CF38" s="63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30"/>
      <c r="CV38" s="30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30"/>
    </row>
    <row r="39" spans="1:149" ht="8.4499999999999993" customHeight="1">
      <c r="B39" s="30"/>
      <c r="C39" s="3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>
        <f>データ計算用!H12</f>
        <v>0</v>
      </c>
      <c r="R39" s="52"/>
      <c r="S39" s="52"/>
      <c r="T39" s="52"/>
      <c r="U39" s="52">
        <f>IF(Q39="","",$AF$20+Q39)</f>
        <v>0</v>
      </c>
      <c r="V39" s="52"/>
      <c r="W39" s="52"/>
      <c r="X39" s="52"/>
      <c r="Y39" s="30"/>
      <c r="AA39" s="30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2"/>
      <c r="AQ39" s="52"/>
      <c r="AR39" s="52"/>
      <c r="AS39" s="52"/>
      <c r="AT39" s="52"/>
      <c r="AU39" s="52"/>
      <c r="AV39" s="52"/>
      <c r="AW39" s="52"/>
      <c r="AX39" s="30"/>
      <c r="AY39" s="1"/>
      <c r="AZ39" s="30"/>
      <c r="BA39" s="3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2"/>
      <c r="BP39" s="52"/>
      <c r="BQ39" s="52"/>
      <c r="BR39" s="52"/>
      <c r="BS39" s="52"/>
      <c r="BT39" s="52"/>
      <c r="BU39" s="52"/>
      <c r="BV39" s="52"/>
      <c r="BW39" s="30"/>
      <c r="BZ39" s="30"/>
      <c r="CA39" s="63"/>
      <c r="CB39" s="63"/>
      <c r="CC39" s="63"/>
      <c r="CD39" s="63"/>
      <c r="CE39" s="63"/>
      <c r="CF39" s="63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30"/>
      <c r="CV39" s="30"/>
      <c r="CW39" s="58" t="s">
        <v>112</v>
      </c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30"/>
    </row>
    <row r="40" spans="1:149" ht="8.4499999999999993" customHeight="1">
      <c r="B40" s="30"/>
      <c r="C40" s="3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52"/>
      <c r="S40" s="52"/>
      <c r="T40" s="52"/>
      <c r="U40" s="52"/>
      <c r="V40" s="52"/>
      <c r="W40" s="52"/>
      <c r="X40" s="52"/>
      <c r="Y40" s="30"/>
      <c r="AA40" s="30"/>
      <c r="AB40" s="51" t="s">
        <v>41</v>
      </c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2">
        <f>データ計算用!L8</f>
        <v>0</v>
      </c>
      <c r="AQ40" s="52"/>
      <c r="AR40" s="52"/>
      <c r="AS40" s="52"/>
      <c r="AT40" s="52">
        <f>IF(AP40="","",$AF$20+AP40)</f>
        <v>0</v>
      </c>
      <c r="AU40" s="52"/>
      <c r="AV40" s="52"/>
      <c r="AW40" s="52"/>
      <c r="AX40" s="30"/>
      <c r="AY40" s="1"/>
      <c r="AZ40" s="30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0"/>
      <c r="BP40" s="30"/>
      <c r="BQ40" s="30"/>
      <c r="BR40" s="30"/>
      <c r="BS40" s="30"/>
      <c r="BT40" s="30"/>
      <c r="BU40" s="30"/>
      <c r="BV40" s="30"/>
      <c r="BW40" s="30"/>
      <c r="BZ40" s="30"/>
      <c r="CA40" s="63"/>
      <c r="CB40" s="63"/>
      <c r="CC40" s="63"/>
      <c r="CD40" s="63"/>
      <c r="CE40" s="63"/>
      <c r="CF40" s="63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30"/>
      <c r="CV40" s="30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30"/>
    </row>
    <row r="41" spans="1:149" ht="8.4499999999999993" customHeight="1">
      <c r="B41" s="30"/>
      <c r="C41" s="3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2">
        <f>データ計算用!H13</f>
        <v>0</v>
      </c>
      <c r="R41" s="52"/>
      <c r="S41" s="52"/>
      <c r="T41" s="52"/>
      <c r="U41" s="52">
        <f>IF(Q41="","",$AF$20+Q41)</f>
        <v>0</v>
      </c>
      <c r="V41" s="52"/>
      <c r="W41" s="52"/>
      <c r="X41" s="52"/>
      <c r="Y41" s="30"/>
      <c r="AA41" s="30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2"/>
      <c r="AQ41" s="52"/>
      <c r="AR41" s="52"/>
      <c r="AS41" s="52"/>
      <c r="AT41" s="52"/>
      <c r="AU41" s="52"/>
      <c r="AV41" s="52"/>
      <c r="AW41" s="52"/>
      <c r="AX41" s="30"/>
      <c r="AY41" s="1"/>
      <c r="AZ41" s="30"/>
      <c r="BA41" s="54" t="s">
        <v>66</v>
      </c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5" t="s">
        <v>12</v>
      </c>
      <c r="BP41" s="55"/>
      <c r="BQ41" s="55"/>
      <c r="BR41" s="55"/>
      <c r="BS41" s="55" t="s">
        <v>13</v>
      </c>
      <c r="BT41" s="55"/>
      <c r="BU41" s="55"/>
      <c r="BV41" s="55"/>
      <c r="BW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</row>
    <row r="42" spans="1:149" ht="8.4499999999999993" customHeight="1">
      <c r="B42" s="30"/>
      <c r="C42" s="3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2"/>
      <c r="R42" s="52"/>
      <c r="S42" s="52"/>
      <c r="T42" s="52"/>
      <c r="U42" s="52"/>
      <c r="V42" s="52"/>
      <c r="W42" s="52"/>
      <c r="X42" s="52"/>
      <c r="Y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1"/>
      <c r="AZ42" s="30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5"/>
      <c r="BP42" s="55"/>
      <c r="BQ42" s="55"/>
      <c r="BR42" s="55"/>
      <c r="BS42" s="55"/>
      <c r="BT42" s="55"/>
      <c r="BU42" s="55"/>
      <c r="BV42" s="55"/>
      <c r="BW42" s="30"/>
    </row>
    <row r="43" spans="1:149" ht="8.4499999999999993" customHeight="1">
      <c r="B43" s="30"/>
      <c r="C43" s="3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2"/>
      <c r="R43" s="52"/>
      <c r="S43" s="52"/>
      <c r="T43" s="52"/>
      <c r="U43" s="52" t="str">
        <f>IF(Q43="","",$AF$20+Q43)</f>
        <v/>
      </c>
      <c r="V43" s="52"/>
      <c r="W43" s="52"/>
      <c r="X43" s="52"/>
      <c r="Y43" s="30"/>
      <c r="AA43" s="30"/>
      <c r="AB43" s="54" t="s">
        <v>42</v>
      </c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5" t="s">
        <v>12</v>
      </c>
      <c r="AQ43" s="55"/>
      <c r="AR43" s="55"/>
      <c r="AS43" s="55"/>
      <c r="AT43" s="55" t="s">
        <v>13</v>
      </c>
      <c r="AU43" s="55"/>
      <c r="AV43" s="55"/>
      <c r="AW43" s="55"/>
      <c r="AX43" s="30"/>
      <c r="AY43" s="1"/>
      <c r="AZ43" s="30"/>
      <c r="BA43" s="51" t="s">
        <v>67</v>
      </c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2">
        <f>データ計算用!P9</f>
        <v>0</v>
      </c>
      <c r="BP43" s="52"/>
      <c r="BQ43" s="52"/>
      <c r="BR43" s="52"/>
      <c r="BS43" s="52">
        <f>IF(BO43="","",$AV$20+BO43)</f>
        <v>0</v>
      </c>
      <c r="BT43" s="52"/>
      <c r="BU43" s="52"/>
      <c r="BV43" s="52"/>
      <c r="BW43" s="30"/>
      <c r="CQ43" s="65" t="s">
        <v>117</v>
      </c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</row>
    <row r="44" spans="1:149" ht="8.4499999999999993" customHeight="1">
      <c r="B44" s="30"/>
      <c r="C44" s="3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2"/>
      <c r="R44" s="52"/>
      <c r="S44" s="52"/>
      <c r="T44" s="52"/>
      <c r="U44" s="52"/>
      <c r="V44" s="52"/>
      <c r="W44" s="52"/>
      <c r="X44" s="52"/>
      <c r="Y44" s="30"/>
      <c r="AA44" s="30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5"/>
      <c r="AQ44" s="55"/>
      <c r="AR44" s="55"/>
      <c r="AS44" s="55"/>
      <c r="AT44" s="55"/>
      <c r="AU44" s="55"/>
      <c r="AV44" s="55"/>
      <c r="AW44" s="55"/>
      <c r="AX44" s="30"/>
      <c r="AY44" s="1"/>
      <c r="AZ44" s="30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2"/>
      <c r="BP44" s="52"/>
      <c r="BQ44" s="52"/>
      <c r="BR44" s="52"/>
      <c r="BS44" s="52"/>
      <c r="BT44" s="52"/>
      <c r="BU44" s="52"/>
      <c r="BV44" s="52"/>
      <c r="BW44" s="30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D44" s="30"/>
      <c r="DE44" s="58" t="s">
        <v>113</v>
      </c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 t="s">
        <v>114</v>
      </c>
      <c r="DQ44" s="58"/>
      <c r="DR44" s="58"/>
      <c r="DS44" s="58"/>
      <c r="DT44" s="58"/>
      <c r="DU44" s="58" t="s">
        <v>115</v>
      </c>
      <c r="DV44" s="58"/>
      <c r="DW44" s="58"/>
      <c r="DX44" s="58"/>
      <c r="DY44" s="58"/>
      <c r="DZ44" s="58" t="s">
        <v>116</v>
      </c>
      <c r="EA44" s="58"/>
      <c r="EB44" s="58"/>
      <c r="EC44" s="58"/>
      <c r="ED44" s="58"/>
      <c r="EE44" s="58" t="s">
        <v>110</v>
      </c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30"/>
    </row>
    <row r="45" spans="1:149" ht="8.4499999999999993" customHeight="1">
      <c r="B45" s="30"/>
      <c r="C45" s="51" t="s">
        <v>22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2">
        <f>データ計算用!H14</f>
        <v>0</v>
      </c>
      <c r="R45" s="52"/>
      <c r="S45" s="52"/>
      <c r="T45" s="52"/>
      <c r="U45" s="52">
        <f>IF(Q45="","",$AF$20+Q45)</f>
        <v>0</v>
      </c>
      <c r="V45" s="52"/>
      <c r="W45" s="52"/>
      <c r="X45" s="52"/>
      <c r="Y45" s="30"/>
      <c r="AA45" s="30"/>
      <c r="AB45" s="51" t="s">
        <v>43</v>
      </c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2">
        <f>データ計算用!L11</f>
        <v>0</v>
      </c>
      <c r="AQ45" s="52"/>
      <c r="AR45" s="52"/>
      <c r="AS45" s="52"/>
      <c r="AT45" s="52">
        <f>IF(AP45="","",$AN$24+AP45)</f>
        <v>0</v>
      </c>
      <c r="AU45" s="52"/>
      <c r="AV45" s="52"/>
      <c r="AW45" s="52"/>
      <c r="AX45" s="30"/>
      <c r="AY45" s="1"/>
      <c r="AZ45" s="30"/>
      <c r="BA45" s="53" t="s">
        <v>68</v>
      </c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2">
        <f>データ計算用!P10</f>
        <v>0</v>
      </c>
      <c r="BP45" s="52"/>
      <c r="BQ45" s="52"/>
      <c r="BR45" s="52"/>
      <c r="BS45" s="52">
        <f>IF(BO45="","",$BM$24+BO45)</f>
        <v>0</v>
      </c>
      <c r="BT45" s="52"/>
      <c r="BU45" s="52"/>
      <c r="BV45" s="52"/>
      <c r="BW45" s="30"/>
      <c r="DD45" s="30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30"/>
    </row>
    <row r="46" spans="1:149" ht="8.4499999999999993" customHeight="1">
      <c r="B46" s="3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2"/>
      <c r="R46" s="52"/>
      <c r="S46" s="52"/>
      <c r="T46" s="52"/>
      <c r="U46" s="52"/>
      <c r="V46" s="52"/>
      <c r="W46" s="52"/>
      <c r="X46" s="52"/>
      <c r="Y46" s="30"/>
      <c r="AA46" s="30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2"/>
      <c r="AQ46" s="52"/>
      <c r="AR46" s="52"/>
      <c r="AS46" s="52"/>
      <c r="AT46" s="52"/>
      <c r="AU46" s="52"/>
      <c r="AV46" s="52"/>
      <c r="AW46" s="52"/>
      <c r="AX46" s="30"/>
      <c r="AY46" s="1"/>
      <c r="AZ46" s="30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2"/>
      <c r="BP46" s="52"/>
      <c r="BQ46" s="52"/>
      <c r="BR46" s="52"/>
      <c r="BS46" s="52"/>
      <c r="BT46" s="52"/>
      <c r="BU46" s="52"/>
      <c r="BV46" s="52"/>
      <c r="BW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D46" s="30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30"/>
    </row>
    <row r="47" spans="1:149" ht="8.4499999999999993" customHeight="1">
      <c r="B47" s="30"/>
      <c r="C47" s="51" t="s">
        <v>23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>
        <f>データ計算用!H15</f>
        <v>0</v>
      </c>
      <c r="R47" s="52"/>
      <c r="S47" s="52"/>
      <c r="T47" s="52"/>
      <c r="U47" s="52">
        <f>IF(Q47="","",$AF$20+Q47)</f>
        <v>0</v>
      </c>
      <c r="V47" s="52"/>
      <c r="W47" s="52"/>
      <c r="X47" s="52"/>
      <c r="Y47" s="30"/>
      <c r="AA47" s="30"/>
      <c r="AB47" s="51" t="s">
        <v>44</v>
      </c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2">
        <f>データ計算用!L12</f>
        <v>0</v>
      </c>
      <c r="AQ47" s="52"/>
      <c r="AR47" s="52"/>
      <c r="AS47" s="52"/>
      <c r="AT47" s="52">
        <f>IF(AP47="","",$AN$24+AP47)</f>
        <v>0</v>
      </c>
      <c r="AU47" s="52"/>
      <c r="AV47" s="52"/>
      <c r="AW47" s="52"/>
      <c r="AX47" s="30"/>
      <c r="AY47" s="1"/>
      <c r="AZ47" s="30"/>
      <c r="BA47" s="53" t="s">
        <v>69</v>
      </c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2">
        <f>データ計算用!P11</f>
        <v>0</v>
      </c>
      <c r="BP47" s="52"/>
      <c r="BQ47" s="52"/>
      <c r="BR47" s="52"/>
      <c r="BS47" s="52">
        <f>IF(BO47="","",$BM$24+BO47)</f>
        <v>0</v>
      </c>
      <c r="BT47" s="52"/>
      <c r="BU47" s="52"/>
      <c r="BV47" s="52"/>
      <c r="BW47" s="30"/>
      <c r="BZ47" s="30"/>
      <c r="CA47" s="58" t="s">
        <v>103</v>
      </c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 t="s">
        <v>104</v>
      </c>
      <c r="CR47" s="58"/>
      <c r="CS47" s="58"/>
      <c r="CT47" s="58"/>
      <c r="CU47" s="58"/>
      <c r="CV47" s="55" t="s">
        <v>105</v>
      </c>
      <c r="CW47" s="55"/>
      <c r="CX47" s="55"/>
      <c r="CY47" s="55"/>
      <c r="CZ47" s="55"/>
      <c r="DA47" s="55"/>
      <c r="DB47" s="30"/>
      <c r="DD47" s="30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30"/>
    </row>
    <row r="48" spans="1:149" ht="8.4499999999999993" customHeight="1">
      <c r="B48" s="3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2"/>
      <c r="R48" s="52"/>
      <c r="S48" s="52"/>
      <c r="T48" s="52"/>
      <c r="U48" s="52"/>
      <c r="V48" s="52"/>
      <c r="W48" s="52"/>
      <c r="X48" s="52"/>
      <c r="Y48" s="30"/>
      <c r="AA48" s="30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2"/>
      <c r="AQ48" s="52"/>
      <c r="AR48" s="52"/>
      <c r="AS48" s="52"/>
      <c r="AT48" s="52"/>
      <c r="AU48" s="52"/>
      <c r="AV48" s="52"/>
      <c r="AW48" s="52"/>
      <c r="AX48" s="30"/>
      <c r="AY48" s="1"/>
      <c r="AZ48" s="30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2"/>
      <c r="BP48" s="52"/>
      <c r="BQ48" s="52"/>
      <c r="BR48" s="52"/>
      <c r="BS48" s="52"/>
      <c r="BT48" s="52"/>
      <c r="BU48" s="52"/>
      <c r="BV48" s="52"/>
      <c r="BW48" s="30"/>
      <c r="BZ48" s="30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5"/>
      <c r="CW48" s="55"/>
      <c r="CX48" s="55"/>
      <c r="CY48" s="55"/>
      <c r="CZ48" s="55"/>
      <c r="DA48" s="55"/>
      <c r="DB48" s="30"/>
      <c r="DD48" s="30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30"/>
    </row>
    <row r="49" spans="2:149" ht="8.4499999999999993" customHeight="1">
      <c r="B49" s="30"/>
      <c r="C49" s="53" t="s">
        <v>24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2">
        <f>データ計算用!H16</f>
        <v>0</v>
      </c>
      <c r="R49" s="52"/>
      <c r="S49" s="52"/>
      <c r="T49" s="52"/>
      <c r="U49" s="52">
        <f>IF(Q49="","",$AF$20+Q49)</f>
        <v>0</v>
      </c>
      <c r="V49" s="52"/>
      <c r="W49" s="52"/>
      <c r="X49" s="52"/>
      <c r="Y49" s="30"/>
      <c r="AA49" s="30"/>
      <c r="AB49" s="51" t="s">
        <v>45</v>
      </c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2">
        <f>データ計算用!L13</f>
        <v>0</v>
      </c>
      <c r="AQ49" s="52"/>
      <c r="AR49" s="52"/>
      <c r="AS49" s="52"/>
      <c r="AT49" s="52">
        <f>IF(AP49="","",$AN$24+AP49)</f>
        <v>0</v>
      </c>
      <c r="AU49" s="52"/>
      <c r="AV49" s="52"/>
      <c r="AW49" s="52"/>
      <c r="AX49" s="30"/>
      <c r="AY49" s="1"/>
      <c r="AZ49" s="30"/>
      <c r="BA49" s="51" t="s">
        <v>70</v>
      </c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2">
        <f>データ計算用!P12</f>
        <v>0</v>
      </c>
      <c r="BP49" s="52"/>
      <c r="BQ49" s="52"/>
      <c r="BR49" s="52"/>
      <c r="BS49" s="52">
        <f>IF(BO49="","",$AV$20+BO49)</f>
        <v>0</v>
      </c>
      <c r="BT49" s="52"/>
      <c r="BU49" s="52"/>
      <c r="BV49" s="52"/>
      <c r="BW49" s="30"/>
      <c r="BZ49" s="30"/>
      <c r="CA49" s="58" t="s">
        <v>106</v>
      </c>
      <c r="CB49" s="58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62"/>
      <c r="CW49" s="62"/>
      <c r="CX49" s="62"/>
      <c r="CY49" s="62"/>
      <c r="CZ49" s="62"/>
      <c r="DA49" s="62"/>
      <c r="DB49" s="30"/>
      <c r="DD49" s="30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30"/>
    </row>
    <row r="50" spans="2:149" ht="8.4499999999999993" customHeight="1">
      <c r="B50" s="30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2"/>
      <c r="R50" s="52"/>
      <c r="S50" s="52"/>
      <c r="T50" s="52"/>
      <c r="U50" s="52"/>
      <c r="V50" s="52"/>
      <c r="W50" s="52"/>
      <c r="X50" s="52"/>
      <c r="Y50" s="30"/>
      <c r="AA50" s="30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2"/>
      <c r="AQ50" s="52"/>
      <c r="AR50" s="52"/>
      <c r="AS50" s="52"/>
      <c r="AT50" s="52"/>
      <c r="AU50" s="52"/>
      <c r="AV50" s="52"/>
      <c r="AW50" s="52"/>
      <c r="AX50" s="30"/>
      <c r="AY50" s="1"/>
      <c r="AZ50" s="30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2"/>
      <c r="BP50" s="52"/>
      <c r="BQ50" s="52"/>
      <c r="BR50" s="52"/>
      <c r="BS50" s="52"/>
      <c r="BT50" s="52"/>
      <c r="BU50" s="52"/>
      <c r="BV50" s="52"/>
      <c r="BW50" s="30"/>
      <c r="BZ50" s="30"/>
      <c r="CA50" s="58"/>
      <c r="CB50" s="58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62"/>
      <c r="CW50" s="62"/>
      <c r="CX50" s="62"/>
      <c r="CY50" s="62"/>
      <c r="CZ50" s="62"/>
      <c r="DA50" s="62"/>
      <c r="DB50" s="30"/>
      <c r="DD50" s="30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30"/>
    </row>
    <row r="51" spans="2:149" ht="8.4499999999999993" customHeight="1">
      <c r="B51" s="30"/>
      <c r="C51" s="51" t="s">
        <v>25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2">
        <f>データ計算用!H17</f>
        <v>0</v>
      </c>
      <c r="R51" s="52"/>
      <c r="S51" s="52"/>
      <c r="T51" s="52"/>
      <c r="U51" s="52">
        <f>IF(Q51="","",$AF$20+Q51)</f>
        <v>0</v>
      </c>
      <c r="V51" s="52"/>
      <c r="W51" s="52"/>
      <c r="X51" s="52"/>
      <c r="Y51" s="30"/>
      <c r="AA51" s="30"/>
      <c r="AB51" s="51" t="s">
        <v>46</v>
      </c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2">
        <f>データ計算用!L14</f>
        <v>0</v>
      </c>
      <c r="AQ51" s="52"/>
      <c r="AR51" s="52"/>
      <c r="AS51" s="52"/>
      <c r="AT51" s="52">
        <f>IF(AP51="","",$AN$24+AP51)</f>
        <v>0</v>
      </c>
      <c r="AU51" s="52"/>
      <c r="AV51" s="52"/>
      <c r="AW51" s="52"/>
      <c r="AX51" s="30"/>
      <c r="AY51" s="1"/>
      <c r="AZ51" s="30"/>
      <c r="BA51" s="53" t="s">
        <v>71</v>
      </c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2">
        <f>データ計算用!P13</f>
        <v>0</v>
      </c>
      <c r="BP51" s="52"/>
      <c r="BQ51" s="52"/>
      <c r="BR51" s="52"/>
      <c r="BS51" s="52">
        <f>IF(BO51="","",$AV$20+BO51)</f>
        <v>0</v>
      </c>
      <c r="BT51" s="52"/>
      <c r="BU51" s="52"/>
      <c r="BV51" s="52"/>
      <c r="BW51" s="30"/>
      <c r="BZ51" s="30"/>
      <c r="CA51" s="58" t="s">
        <v>107</v>
      </c>
      <c r="CB51" s="58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62"/>
      <c r="CW51" s="62"/>
      <c r="CX51" s="62"/>
      <c r="CY51" s="62"/>
      <c r="CZ51" s="62"/>
      <c r="DA51" s="62"/>
      <c r="DB51" s="30"/>
      <c r="DD51" s="30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30"/>
    </row>
    <row r="52" spans="2:149" ht="8.4499999999999993" customHeight="1">
      <c r="B52" s="3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  <c r="R52" s="52"/>
      <c r="S52" s="52"/>
      <c r="T52" s="52"/>
      <c r="U52" s="52"/>
      <c r="V52" s="52"/>
      <c r="W52" s="52"/>
      <c r="X52" s="52"/>
      <c r="Y52" s="30"/>
      <c r="AA52" s="30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2"/>
      <c r="AQ52" s="52"/>
      <c r="AR52" s="52"/>
      <c r="AS52" s="52"/>
      <c r="AT52" s="52"/>
      <c r="AU52" s="52"/>
      <c r="AV52" s="52"/>
      <c r="AW52" s="52"/>
      <c r="AX52" s="30"/>
      <c r="AY52" s="1"/>
      <c r="AZ52" s="30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2"/>
      <c r="BP52" s="52"/>
      <c r="BQ52" s="52"/>
      <c r="BR52" s="52"/>
      <c r="BS52" s="52"/>
      <c r="BT52" s="52"/>
      <c r="BU52" s="52"/>
      <c r="BV52" s="52"/>
      <c r="BW52" s="30"/>
      <c r="BZ52" s="30"/>
      <c r="CA52" s="58"/>
      <c r="CB52" s="58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62"/>
      <c r="CW52" s="62"/>
      <c r="CX52" s="62"/>
      <c r="CY52" s="62"/>
      <c r="CZ52" s="62"/>
      <c r="DA52" s="62"/>
      <c r="DB52" s="30"/>
      <c r="DD52" s="30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30"/>
    </row>
    <row r="53" spans="2:149" ht="8.4499999999999993" customHeight="1">
      <c r="B53" s="30"/>
      <c r="C53" s="51" t="s">
        <v>26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30"/>
      <c r="R53" s="30"/>
      <c r="S53" s="30"/>
      <c r="T53" s="30"/>
      <c r="U53" s="30"/>
      <c r="V53" s="30"/>
      <c r="W53" s="30"/>
      <c r="X53" s="30"/>
      <c r="Y53" s="30"/>
      <c r="AA53" s="30"/>
      <c r="AB53" s="51" t="s">
        <v>47</v>
      </c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2">
        <f>データ計算用!L15</f>
        <v>0</v>
      </c>
      <c r="AQ53" s="52"/>
      <c r="AR53" s="52"/>
      <c r="AS53" s="52"/>
      <c r="AT53" s="52">
        <f>IF(AP53="","",$AN$24+AP53)</f>
        <v>0</v>
      </c>
      <c r="AU53" s="52"/>
      <c r="AV53" s="52"/>
      <c r="AW53" s="52"/>
      <c r="AX53" s="30"/>
      <c r="AY53" s="1"/>
      <c r="AZ53" s="30"/>
      <c r="BA53" s="51" t="s">
        <v>72</v>
      </c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2">
        <f>データ計算用!P14</f>
        <v>0</v>
      </c>
      <c r="BP53" s="52"/>
      <c r="BQ53" s="52"/>
      <c r="BR53" s="52"/>
      <c r="BS53" s="52">
        <f>IF(BO53="","",$AV$20+BO53)</f>
        <v>0</v>
      </c>
      <c r="BT53" s="52"/>
      <c r="BU53" s="52"/>
      <c r="BV53" s="52"/>
      <c r="BW53" s="30"/>
      <c r="BZ53" s="30"/>
      <c r="CA53" s="58" t="s">
        <v>108</v>
      </c>
      <c r="CB53" s="58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62"/>
      <c r="CW53" s="62"/>
      <c r="CX53" s="62"/>
      <c r="CY53" s="62"/>
      <c r="CZ53" s="62"/>
      <c r="DA53" s="62"/>
      <c r="DB53" s="30"/>
      <c r="DD53" s="30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30"/>
    </row>
    <row r="54" spans="2:149" ht="8.4499999999999993" customHeight="1">
      <c r="B54" s="3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30"/>
      <c r="R54" s="30"/>
      <c r="S54" s="30"/>
      <c r="T54" s="30"/>
      <c r="U54" s="30"/>
      <c r="V54" s="30"/>
      <c r="W54" s="30"/>
      <c r="X54" s="30"/>
      <c r="Y54" s="30"/>
      <c r="AA54" s="30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2"/>
      <c r="AQ54" s="52"/>
      <c r="AR54" s="52"/>
      <c r="AS54" s="52"/>
      <c r="AT54" s="52"/>
      <c r="AU54" s="52"/>
      <c r="AV54" s="52"/>
      <c r="AW54" s="52"/>
      <c r="AX54" s="30"/>
      <c r="AY54" s="1"/>
      <c r="AZ54" s="30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2"/>
      <c r="BP54" s="52"/>
      <c r="BQ54" s="52"/>
      <c r="BR54" s="52"/>
      <c r="BS54" s="52"/>
      <c r="BT54" s="52"/>
      <c r="BU54" s="52"/>
      <c r="BV54" s="52"/>
      <c r="BW54" s="30"/>
      <c r="BZ54" s="30"/>
      <c r="CA54" s="58"/>
      <c r="CB54" s="58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62"/>
      <c r="CW54" s="62"/>
      <c r="CX54" s="62"/>
      <c r="CY54" s="62"/>
      <c r="CZ54" s="62"/>
      <c r="DA54" s="62"/>
      <c r="DB54" s="30"/>
      <c r="DD54" s="30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30"/>
    </row>
    <row r="55" spans="2:149" ht="8.4499999999999993" customHeight="1">
      <c r="B55" s="30"/>
      <c r="C55" s="31"/>
      <c r="D55" s="53" t="s">
        <v>89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2">
        <f>データ計算用!H18</f>
        <v>0</v>
      </c>
      <c r="R55" s="52"/>
      <c r="S55" s="52"/>
      <c r="T55" s="52"/>
      <c r="U55" s="52">
        <f>IF(Q55="","",$AF$20+Q55)</f>
        <v>0</v>
      </c>
      <c r="V55" s="52"/>
      <c r="W55" s="52"/>
      <c r="X55" s="52"/>
      <c r="Y55" s="30"/>
      <c r="AA55" s="30"/>
      <c r="AB55" s="51" t="s">
        <v>48</v>
      </c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2">
        <f>データ計算用!L16</f>
        <v>0</v>
      </c>
      <c r="AQ55" s="52"/>
      <c r="AR55" s="52"/>
      <c r="AS55" s="52"/>
      <c r="AT55" s="52">
        <f>IF(AP55="","",$AN$24+AP55)</f>
        <v>0</v>
      </c>
      <c r="AU55" s="52"/>
      <c r="AV55" s="52"/>
      <c r="AW55" s="52"/>
      <c r="AX55" s="30"/>
      <c r="AY55" s="1"/>
      <c r="AZ55" s="30"/>
      <c r="BA55" s="51" t="s">
        <v>73</v>
      </c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2">
        <f>データ計算用!P15</f>
        <v>0</v>
      </c>
      <c r="BP55" s="52"/>
      <c r="BQ55" s="52"/>
      <c r="BR55" s="52"/>
      <c r="BS55" s="52">
        <f>IF(BO55="","",$AV$20+BO55)</f>
        <v>0</v>
      </c>
      <c r="BT55" s="52"/>
      <c r="BU55" s="52"/>
      <c r="BV55" s="52"/>
      <c r="BW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D55" s="30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30"/>
    </row>
    <row r="56" spans="2:149" ht="8.4499999999999993" customHeight="1">
      <c r="B56" s="30"/>
      <c r="C56" s="3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2"/>
      <c r="R56" s="52"/>
      <c r="S56" s="52"/>
      <c r="T56" s="52"/>
      <c r="U56" s="52"/>
      <c r="V56" s="52"/>
      <c r="W56" s="52"/>
      <c r="X56" s="52"/>
      <c r="Y56" s="30"/>
      <c r="AA56" s="30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2"/>
      <c r="AQ56" s="52"/>
      <c r="AR56" s="52"/>
      <c r="AS56" s="52"/>
      <c r="AT56" s="52"/>
      <c r="AU56" s="52"/>
      <c r="AV56" s="52"/>
      <c r="AW56" s="52"/>
      <c r="AX56" s="30"/>
      <c r="AY56" s="1"/>
      <c r="AZ56" s="30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2"/>
      <c r="BP56" s="52"/>
      <c r="BQ56" s="52"/>
      <c r="BR56" s="52"/>
      <c r="BS56" s="52"/>
      <c r="BT56" s="52"/>
      <c r="BU56" s="52"/>
      <c r="BV56" s="52"/>
      <c r="BW56" s="30"/>
      <c r="DD56" s="30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30"/>
    </row>
    <row r="57" spans="2:149" ht="8.4499999999999993" customHeight="1">
      <c r="B57" s="30"/>
      <c r="C57" s="3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2">
        <f>データ計算用!H19</f>
        <v>0</v>
      </c>
      <c r="R57" s="52"/>
      <c r="S57" s="52"/>
      <c r="T57" s="52"/>
      <c r="U57" s="52">
        <f>IF(Q57="","",$AF$20+Q57)</f>
        <v>0</v>
      </c>
      <c r="V57" s="52"/>
      <c r="W57" s="52"/>
      <c r="X57" s="52"/>
      <c r="Y57" s="30"/>
      <c r="AA57" s="30"/>
      <c r="AB57" s="51" t="s">
        <v>54</v>
      </c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2">
        <f>データ計算用!L17</f>
        <v>0</v>
      </c>
      <c r="AQ57" s="52"/>
      <c r="AR57" s="52"/>
      <c r="AS57" s="52"/>
      <c r="AT57" s="52">
        <f>IF(AP57="","",$AN$24+AP57)</f>
        <v>0</v>
      </c>
      <c r="AU57" s="52"/>
      <c r="AV57" s="52"/>
      <c r="AW57" s="52"/>
      <c r="AX57" s="30"/>
      <c r="AY57" s="1"/>
      <c r="AZ57" s="30"/>
      <c r="BA57" s="51" t="s">
        <v>74</v>
      </c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2">
        <f>データ計算用!P16</f>
        <v>0</v>
      </c>
      <c r="BP57" s="52"/>
      <c r="BQ57" s="52"/>
      <c r="BR57" s="52"/>
      <c r="BS57" s="52">
        <f>IF(BO57="","",$AV$20+BO57)</f>
        <v>0</v>
      </c>
      <c r="BT57" s="52"/>
      <c r="BU57" s="52"/>
      <c r="BV57" s="52"/>
      <c r="BW57" s="30"/>
      <c r="BZ57" s="53" t="s">
        <v>110</v>
      </c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D57" s="30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30"/>
    </row>
    <row r="58" spans="2:149" ht="8.4499999999999993" customHeight="1">
      <c r="B58" s="30"/>
      <c r="C58" s="3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2"/>
      <c r="R58" s="52"/>
      <c r="S58" s="52"/>
      <c r="T58" s="52"/>
      <c r="U58" s="52"/>
      <c r="V58" s="52"/>
      <c r="W58" s="52"/>
      <c r="X58" s="52"/>
      <c r="Y58" s="30"/>
      <c r="AA58" s="30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2"/>
      <c r="AQ58" s="52"/>
      <c r="AR58" s="52"/>
      <c r="AS58" s="52"/>
      <c r="AT58" s="52"/>
      <c r="AU58" s="52"/>
      <c r="AV58" s="52"/>
      <c r="AW58" s="52"/>
      <c r="AX58" s="30"/>
      <c r="AY58" s="1"/>
      <c r="AZ58" s="30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2"/>
      <c r="BP58" s="52"/>
      <c r="BQ58" s="52"/>
      <c r="BR58" s="52"/>
      <c r="BS58" s="52"/>
      <c r="BT58" s="52"/>
      <c r="BU58" s="52"/>
      <c r="BV58" s="52"/>
      <c r="BW58" s="30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</row>
    <row r="59" spans="2:149" ht="8.4499999999999993" customHeight="1">
      <c r="B59" s="30"/>
      <c r="C59" s="3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2">
        <f>データ計算用!H20</f>
        <v>0</v>
      </c>
      <c r="R59" s="52"/>
      <c r="S59" s="52"/>
      <c r="T59" s="52"/>
      <c r="U59" s="52">
        <f>IF(Q59="","",$AF$20+Q59)</f>
        <v>0</v>
      </c>
      <c r="V59" s="52"/>
      <c r="W59" s="52"/>
      <c r="X59" s="52"/>
      <c r="Y59" s="30"/>
      <c r="AA59" s="30"/>
      <c r="AB59" s="51" t="s">
        <v>49</v>
      </c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2">
        <f>データ計算用!L18</f>
        <v>0</v>
      </c>
      <c r="AQ59" s="52"/>
      <c r="AR59" s="52"/>
      <c r="AS59" s="52"/>
      <c r="AT59" s="52">
        <f>IF(AP59="","",$AN$24+AP59)</f>
        <v>0</v>
      </c>
      <c r="AU59" s="52"/>
      <c r="AV59" s="52"/>
      <c r="AW59" s="52"/>
      <c r="AX59" s="30"/>
      <c r="AY59" s="1"/>
      <c r="AZ59" s="30"/>
      <c r="BA59" s="51" t="s">
        <v>75</v>
      </c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2">
        <f>データ計算用!P17</f>
        <v>0</v>
      </c>
      <c r="BP59" s="52"/>
      <c r="BQ59" s="52"/>
      <c r="BR59" s="52"/>
      <c r="BS59" s="52">
        <f>IF(BO59="","",$AV$20+BO59)</f>
        <v>0</v>
      </c>
      <c r="BT59" s="52"/>
      <c r="BU59" s="52"/>
      <c r="BV59" s="52"/>
      <c r="BW59" s="30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</row>
    <row r="60" spans="2:149" ht="8.4499999999999993" customHeight="1">
      <c r="B60" s="30"/>
      <c r="C60" s="3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2"/>
      <c r="R60" s="52"/>
      <c r="S60" s="52"/>
      <c r="T60" s="52"/>
      <c r="U60" s="52"/>
      <c r="V60" s="52"/>
      <c r="W60" s="52"/>
      <c r="X60" s="52"/>
      <c r="Y60" s="30"/>
      <c r="AA60" s="30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2"/>
      <c r="AQ60" s="52"/>
      <c r="AR60" s="52"/>
      <c r="AS60" s="52"/>
      <c r="AT60" s="52"/>
      <c r="AU60" s="52"/>
      <c r="AV60" s="52"/>
      <c r="AW60" s="52"/>
      <c r="AX60" s="30"/>
      <c r="AY60" s="1"/>
      <c r="AZ60" s="30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2"/>
      <c r="BP60" s="52"/>
      <c r="BQ60" s="52"/>
      <c r="BR60" s="52"/>
      <c r="BS60" s="52"/>
      <c r="BT60" s="52"/>
      <c r="BU60" s="52"/>
      <c r="BV60" s="52"/>
      <c r="BW60" s="30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</row>
    <row r="61" spans="2:149" ht="8.4499999999999993" customHeight="1">
      <c r="B61" s="30"/>
      <c r="C61" s="51" t="s">
        <v>27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>
        <f>データ計算用!H21</f>
        <v>0</v>
      </c>
      <c r="R61" s="52"/>
      <c r="S61" s="52"/>
      <c r="T61" s="52"/>
      <c r="U61" s="52">
        <f>IF(Q61="","",$AF$20+Q61)</f>
        <v>0</v>
      </c>
      <c r="V61" s="52"/>
      <c r="W61" s="52"/>
      <c r="X61" s="52"/>
      <c r="Y61" s="30"/>
      <c r="AA61" s="30"/>
      <c r="AB61" s="51" t="s">
        <v>50</v>
      </c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2">
        <f>データ計算用!L19</f>
        <v>0</v>
      </c>
      <c r="AQ61" s="52"/>
      <c r="AR61" s="52"/>
      <c r="AS61" s="52"/>
      <c r="AT61" s="52">
        <f>IF(AP61="","",$AN$24+AP61)</f>
        <v>0</v>
      </c>
      <c r="AU61" s="52"/>
      <c r="AV61" s="52"/>
      <c r="AW61" s="52"/>
      <c r="AX61" s="30"/>
      <c r="AY61" s="1"/>
      <c r="AZ61" s="30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0"/>
      <c r="BP61" s="30"/>
      <c r="BQ61" s="30"/>
      <c r="BR61" s="30"/>
      <c r="BS61" s="30"/>
      <c r="BT61" s="30"/>
      <c r="BU61" s="30"/>
      <c r="BV61" s="30"/>
      <c r="BW61" s="30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</row>
    <row r="62" spans="2:149" ht="8.4499999999999993" customHeight="1">
      <c r="B62" s="3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2"/>
      <c r="S62" s="52"/>
      <c r="T62" s="52"/>
      <c r="U62" s="52"/>
      <c r="V62" s="52"/>
      <c r="W62" s="52"/>
      <c r="X62" s="52"/>
      <c r="Y62" s="30"/>
      <c r="AA62" s="30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2"/>
      <c r="AQ62" s="52"/>
      <c r="AR62" s="52"/>
      <c r="AS62" s="52"/>
      <c r="AT62" s="52"/>
      <c r="AU62" s="52"/>
      <c r="AV62" s="52"/>
      <c r="AW62" s="52"/>
      <c r="AX62" s="30"/>
      <c r="AY62" s="1"/>
      <c r="AZ62" s="30"/>
      <c r="BA62" s="54" t="s">
        <v>76</v>
      </c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5" t="s">
        <v>12</v>
      </c>
      <c r="BP62" s="55"/>
      <c r="BQ62" s="55"/>
      <c r="BR62" s="55"/>
      <c r="BS62" s="55" t="s">
        <v>13</v>
      </c>
      <c r="BT62" s="55"/>
      <c r="BU62" s="55"/>
      <c r="BV62" s="55"/>
      <c r="BW62" s="30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</row>
    <row r="63" spans="2:149" ht="8.4499999999999993" customHeight="1">
      <c r="B63" s="30"/>
      <c r="C63" s="51" t="s">
        <v>28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2">
        <f>データ計算用!H22</f>
        <v>0</v>
      </c>
      <c r="R63" s="52"/>
      <c r="S63" s="52"/>
      <c r="T63" s="52"/>
      <c r="U63" s="52">
        <f>IF(Q63="","",$AF$20+Q63)</f>
        <v>0</v>
      </c>
      <c r="V63" s="52"/>
      <c r="W63" s="52"/>
      <c r="X63" s="52"/>
      <c r="Y63" s="30"/>
      <c r="AA63" s="30"/>
      <c r="AB63" s="51" t="s">
        <v>51</v>
      </c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2">
        <f>データ計算用!L20</f>
        <v>0</v>
      </c>
      <c r="AQ63" s="52"/>
      <c r="AR63" s="52"/>
      <c r="AS63" s="52"/>
      <c r="AT63" s="52">
        <f>IF(AP63="","",$AN$24+AP63)</f>
        <v>0</v>
      </c>
      <c r="AU63" s="52"/>
      <c r="AV63" s="52"/>
      <c r="AW63" s="52"/>
      <c r="AX63" s="30"/>
      <c r="AY63" s="1"/>
      <c r="AZ63" s="30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5"/>
      <c r="BP63" s="55"/>
      <c r="BQ63" s="55"/>
      <c r="BR63" s="55"/>
      <c r="BS63" s="55"/>
      <c r="BT63" s="55"/>
      <c r="BU63" s="55"/>
      <c r="BV63" s="55"/>
      <c r="BW63" s="30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</row>
    <row r="64" spans="2:149" ht="8.4499999999999993" customHeight="1">
      <c r="B64" s="3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2"/>
      <c r="R64" s="52"/>
      <c r="S64" s="52"/>
      <c r="T64" s="52"/>
      <c r="U64" s="52"/>
      <c r="V64" s="52"/>
      <c r="W64" s="52"/>
      <c r="X64" s="52"/>
      <c r="Y64" s="30"/>
      <c r="AA64" s="30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2"/>
      <c r="AQ64" s="52"/>
      <c r="AR64" s="52"/>
      <c r="AS64" s="52"/>
      <c r="AT64" s="52"/>
      <c r="AU64" s="52"/>
      <c r="AV64" s="52"/>
      <c r="AW64" s="52"/>
      <c r="AX64" s="30"/>
      <c r="AY64" s="1"/>
      <c r="AZ64" s="30"/>
      <c r="BA64" s="51" t="s">
        <v>77</v>
      </c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2">
        <f>データ計算用!P20</f>
        <v>0</v>
      </c>
      <c r="BP64" s="52"/>
      <c r="BQ64" s="52"/>
      <c r="BR64" s="52"/>
      <c r="BS64" s="52">
        <f>IF(BO64="","",$AF$24+BO64)</f>
        <v>0</v>
      </c>
      <c r="BT64" s="52"/>
      <c r="BU64" s="52"/>
      <c r="BV64" s="52"/>
      <c r="BW64" s="30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</row>
    <row r="65" spans="2:149" ht="8.4499999999999993" customHeight="1">
      <c r="B65" s="30"/>
      <c r="C65" s="51" t="s">
        <v>29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>
        <f>データ計算用!H23</f>
        <v>0</v>
      </c>
      <c r="R65" s="52"/>
      <c r="S65" s="52"/>
      <c r="T65" s="52"/>
      <c r="U65" s="52">
        <f>IF(Q65="","",$AF$20+Q65)</f>
        <v>0</v>
      </c>
      <c r="V65" s="52"/>
      <c r="W65" s="52"/>
      <c r="X65" s="52"/>
      <c r="Y65" s="30"/>
      <c r="AA65" s="30"/>
      <c r="AB65" s="51" t="s">
        <v>52</v>
      </c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2">
        <f>データ計算用!L21</f>
        <v>0</v>
      </c>
      <c r="AQ65" s="52"/>
      <c r="AR65" s="52"/>
      <c r="AS65" s="52"/>
      <c r="AT65" s="52">
        <f>IF(AP65="","",$AN$24+AP65)</f>
        <v>0</v>
      </c>
      <c r="AU65" s="52"/>
      <c r="AV65" s="52"/>
      <c r="AW65" s="52"/>
      <c r="AX65" s="30"/>
      <c r="AY65" s="1"/>
      <c r="AZ65" s="30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2"/>
      <c r="BP65" s="52"/>
      <c r="BQ65" s="52"/>
      <c r="BR65" s="52"/>
      <c r="BS65" s="52"/>
      <c r="BT65" s="52"/>
      <c r="BU65" s="52"/>
      <c r="BV65" s="52"/>
      <c r="BW65" s="30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</row>
    <row r="66" spans="2:149" ht="8.4499999999999993" customHeight="1">
      <c r="B66" s="3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2"/>
      <c r="R66" s="52"/>
      <c r="S66" s="52"/>
      <c r="T66" s="52"/>
      <c r="U66" s="52"/>
      <c r="V66" s="52"/>
      <c r="W66" s="52"/>
      <c r="X66" s="52"/>
      <c r="Y66" s="30"/>
      <c r="AA66" s="30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2"/>
      <c r="AQ66" s="52"/>
      <c r="AR66" s="52"/>
      <c r="AS66" s="52"/>
      <c r="AT66" s="52"/>
      <c r="AU66" s="52"/>
      <c r="AV66" s="52"/>
      <c r="AW66" s="52"/>
      <c r="AX66" s="30"/>
      <c r="AY66" s="1"/>
      <c r="AZ66" s="30"/>
      <c r="BA66" s="51" t="s">
        <v>78</v>
      </c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2">
        <f>データ計算用!P21</f>
        <v>0</v>
      </c>
      <c r="BP66" s="52"/>
      <c r="BQ66" s="52"/>
      <c r="BR66" s="52"/>
      <c r="BS66" s="52">
        <f>IF(BO66="","",$AF$24+BO66)</f>
        <v>0</v>
      </c>
      <c r="BT66" s="52"/>
      <c r="BU66" s="52"/>
      <c r="BV66" s="52"/>
      <c r="BW66" s="30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</row>
    <row r="67" spans="2:149" ht="8.4499999999999993" customHeight="1">
      <c r="B67" s="30"/>
      <c r="C67" s="51" t="s">
        <v>30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30"/>
      <c r="R67" s="30"/>
      <c r="S67" s="30"/>
      <c r="T67" s="30"/>
      <c r="U67" s="30"/>
      <c r="V67" s="30"/>
      <c r="W67" s="30"/>
      <c r="X67" s="30"/>
      <c r="Y67" s="30"/>
      <c r="AA67" s="30"/>
      <c r="AB67" s="51" t="s">
        <v>53</v>
      </c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2">
        <f>データ計算用!L22</f>
        <v>0</v>
      </c>
      <c r="AQ67" s="52"/>
      <c r="AR67" s="52"/>
      <c r="AS67" s="52"/>
      <c r="AT67" s="52">
        <f>IF(AP67="","",$AN$24+AP67)</f>
        <v>0</v>
      </c>
      <c r="AU67" s="52"/>
      <c r="AV67" s="52"/>
      <c r="AW67" s="52"/>
      <c r="AX67" s="30"/>
      <c r="AY67" s="1"/>
      <c r="AZ67" s="30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2"/>
      <c r="BP67" s="52"/>
      <c r="BQ67" s="52"/>
      <c r="BR67" s="52"/>
      <c r="BS67" s="52"/>
      <c r="BT67" s="52"/>
      <c r="BU67" s="52"/>
      <c r="BV67" s="52"/>
      <c r="BW67" s="30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</row>
    <row r="68" spans="2:149" ht="8.4499999999999993" customHeight="1">
      <c r="B68" s="3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30"/>
      <c r="R68" s="30"/>
      <c r="S68" s="30"/>
      <c r="T68" s="30"/>
      <c r="U68" s="30"/>
      <c r="V68" s="30"/>
      <c r="W68" s="30"/>
      <c r="X68" s="30"/>
      <c r="Y68" s="30"/>
      <c r="AA68" s="30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2"/>
      <c r="AQ68" s="52"/>
      <c r="AR68" s="52"/>
      <c r="AS68" s="52"/>
      <c r="AT68" s="52"/>
      <c r="AU68" s="52"/>
      <c r="AV68" s="52"/>
      <c r="AW68" s="52"/>
      <c r="AX68" s="30"/>
      <c r="AY68" s="1"/>
      <c r="AZ68" s="30"/>
      <c r="BA68" s="56" t="s">
        <v>80</v>
      </c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2">
        <f>データ計算用!P22</f>
        <v>0</v>
      </c>
      <c r="BP68" s="52"/>
      <c r="BQ68" s="52"/>
      <c r="BR68" s="52"/>
      <c r="BS68" s="52">
        <f>IF(BO68="","",$AF$24+BO68)</f>
        <v>0</v>
      </c>
      <c r="BT68" s="52"/>
      <c r="BU68" s="52"/>
      <c r="BV68" s="52"/>
      <c r="BW68" s="30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</row>
    <row r="69" spans="2:149" ht="8.4499999999999993" customHeight="1">
      <c r="B69" s="30"/>
      <c r="C69" s="31"/>
      <c r="D69" s="53" t="s">
        <v>90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2">
        <f>データ計算用!H24</f>
        <v>0</v>
      </c>
      <c r="R69" s="52"/>
      <c r="S69" s="52"/>
      <c r="T69" s="52"/>
      <c r="U69" s="52">
        <f>IF(Q69="","",$AF$20+Q69)</f>
        <v>0</v>
      </c>
      <c r="V69" s="52"/>
      <c r="W69" s="52"/>
      <c r="X69" s="52"/>
      <c r="Y69" s="30"/>
      <c r="AA69" s="30"/>
      <c r="AB69" s="51" t="s">
        <v>55</v>
      </c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2">
        <f>データ計算用!L23</f>
        <v>0</v>
      </c>
      <c r="AQ69" s="52"/>
      <c r="AR69" s="52"/>
      <c r="AS69" s="52"/>
      <c r="AT69" s="52">
        <f>IF(AP69="","",$AN$24+AP69)</f>
        <v>0</v>
      </c>
      <c r="AU69" s="52"/>
      <c r="AV69" s="52"/>
      <c r="AW69" s="52"/>
      <c r="AX69" s="30"/>
      <c r="AY69" s="1"/>
      <c r="AZ69" s="30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2"/>
      <c r="BP69" s="52"/>
      <c r="BQ69" s="52"/>
      <c r="BR69" s="52"/>
      <c r="BS69" s="52"/>
      <c r="BT69" s="52"/>
      <c r="BU69" s="52"/>
      <c r="BV69" s="52"/>
      <c r="BW69" s="30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</row>
    <row r="70" spans="2:149" ht="8.4499999999999993" customHeight="1">
      <c r="B70" s="30"/>
      <c r="C70" s="3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2"/>
      <c r="R70" s="52"/>
      <c r="S70" s="52"/>
      <c r="T70" s="52"/>
      <c r="U70" s="52"/>
      <c r="V70" s="52"/>
      <c r="W70" s="52"/>
      <c r="X70" s="52"/>
      <c r="Y70" s="30"/>
      <c r="AA70" s="30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2"/>
      <c r="AQ70" s="52"/>
      <c r="AR70" s="52"/>
      <c r="AS70" s="52"/>
      <c r="AT70" s="52"/>
      <c r="AU70" s="52"/>
      <c r="AV70" s="52"/>
      <c r="AW70" s="52"/>
      <c r="AX70" s="30"/>
      <c r="AY70" s="1"/>
      <c r="AZ70" s="30"/>
      <c r="BA70" s="51" t="s">
        <v>79</v>
      </c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2">
        <f>データ計算用!P23</f>
        <v>0</v>
      </c>
      <c r="BP70" s="52"/>
      <c r="BQ70" s="52"/>
      <c r="BR70" s="52"/>
      <c r="BS70" s="52">
        <f>IF(BO70="","",$AF$24+BO70)</f>
        <v>0</v>
      </c>
      <c r="BT70" s="52"/>
      <c r="BU70" s="52"/>
      <c r="BV70" s="52"/>
      <c r="BW70" s="30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</row>
    <row r="71" spans="2:149" ht="8.4499999999999993" customHeight="1">
      <c r="B71" s="30"/>
      <c r="C71" s="3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2">
        <f>データ計算用!H25</f>
        <v>0</v>
      </c>
      <c r="R71" s="52"/>
      <c r="S71" s="52"/>
      <c r="T71" s="52"/>
      <c r="U71" s="52">
        <f>IF(Q71="","",$AF$20+Q71)</f>
        <v>0</v>
      </c>
      <c r="V71" s="52"/>
      <c r="W71" s="52"/>
      <c r="X71" s="52"/>
      <c r="Y71" s="30"/>
      <c r="AA71" s="30"/>
      <c r="AB71" s="51" t="s">
        <v>56</v>
      </c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2">
        <f>データ計算用!L24</f>
        <v>0</v>
      </c>
      <c r="AQ71" s="52"/>
      <c r="AR71" s="52"/>
      <c r="AS71" s="52"/>
      <c r="AT71" s="52">
        <f>IF(AP71="","",$AN$24+AP71)</f>
        <v>0</v>
      </c>
      <c r="AU71" s="52"/>
      <c r="AV71" s="52"/>
      <c r="AW71" s="52"/>
      <c r="AX71" s="30"/>
      <c r="AY71" s="1"/>
      <c r="AZ71" s="30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2"/>
      <c r="BP71" s="52"/>
      <c r="BQ71" s="52"/>
      <c r="BR71" s="52"/>
      <c r="BS71" s="52"/>
      <c r="BT71" s="52"/>
      <c r="BU71" s="52"/>
      <c r="BV71" s="52"/>
      <c r="BW71" s="30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</row>
    <row r="72" spans="2:149" ht="8.4499999999999993" customHeight="1">
      <c r="B72" s="30"/>
      <c r="C72" s="3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2"/>
      <c r="R72" s="52"/>
      <c r="S72" s="52"/>
      <c r="T72" s="52"/>
      <c r="U72" s="52"/>
      <c r="V72" s="52"/>
      <c r="W72" s="52"/>
      <c r="X72" s="52"/>
      <c r="Y72" s="30"/>
      <c r="AA72" s="30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2"/>
      <c r="AQ72" s="52"/>
      <c r="AR72" s="52"/>
      <c r="AS72" s="52"/>
      <c r="AT72" s="52"/>
      <c r="AU72" s="52"/>
      <c r="AV72" s="52"/>
      <c r="AW72" s="52"/>
      <c r="AX72" s="30"/>
      <c r="AY72" s="1"/>
      <c r="AZ72" s="30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0"/>
      <c r="BP72" s="30"/>
      <c r="BQ72" s="30"/>
      <c r="BR72" s="30"/>
      <c r="BS72" s="30"/>
      <c r="BT72" s="30"/>
      <c r="BU72" s="30"/>
      <c r="BV72" s="30"/>
      <c r="BW72" s="30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</row>
    <row r="73" spans="2:149" ht="8.4499999999999993" customHeight="1">
      <c r="B73" s="30"/>
      <c r="C73" s="3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>
        <f>データ計算用!H26</f>
        <v>0</v>
      </c>
      <c r="R73" s="52"/>
      <c r="S73" s="52"/>
      <c r="T73" s="52"/>
      <c r="U73" s="52">
        <f>IF(Q73="","",$AF$20+Q73)</f>
        <v>0</v>
      </c>
      <c r="V73" s="52"/>
      <c r="W73" s="52"/>
      <c r="X73" s="52"/>
      <c r="Y73" s="30"/>
      <c r="AA73" s="30"/>
      <c r="AB73" s="51" t="s">
        <v>57</v>
      </c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2">
        <f>データ計算用!L25</f>
        <v>0</v>
      </c>
      <c r="AQ73" s="52"/>
      <c r="AR73" s="52"/>
      <c r="AS73" s="52"/>
      <c r="AT73" s="52">
        <f>IF(AP73="","",$AN$24+AP73)</f>
        <v>0</v>
      </c>
      <c r="AU73" s="52"/>
      <c r="AV73" s="52"/>
      <c r="AW73" s="52"/>
      <c r="AX73" s="30"/>
      <c r="AY73" s="1"/>
      <c r="AZ73" s="30"/>
      <c r="BA73" s="54" t="s">
        <v>81</v>
      </c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5" t="s">
        <v>12</v>
      </c>
      <c r="BP73" s="55"/>
      <c r="BQ73" s="55"/>
      <c r="BR73" s="55"/>
      <c r="BS73" s="55" t="s">
        <v>13</v>
      </c>
      <c r="BT73" s="55"/>
      <c r="BU73" s="55"/>
      <c r="BV73" s="55"/>
      <c r="BW73" s="30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</row>
    <row r="74" spans="2:149" ht="8.4499999999999993" customHeight="1">
      <c r="B74" s="30"/>
      <c r="C74" s="3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2"/>
      <c r="R74" s="52"/>
      <c r="S74" s="52"/>
      <c r="T74" s="52"/>
      <c r="U74" s="52"/>
      <c r="V74" s="52"/>
      <c r="W74" s="52"/>
      <c r="X74" s="52"/>
      <c r="Y74" s="30"/>
      <c r="AA74" s="30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2"/>
      <c r="AQ74" s="52"/>
      <c r="AR74" s="52"/>
      <c r="AS74" s="52"/>
      <c r="AT74" s="52"/>
      <c r="AU74" s="52"/>
      <c r="AV74" s="52"/>
      <c r="AW74" s="52"/>
      <c r="AX74" s="30"/>
      <c r="AY74" s="1"/>
      <c r="AZ74" s="30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5"/>
      <c r="BP74" s="55"/>
      <c r="BQ74" s="55"/>
      <c r="BR74" s="55"/>
      <c r="BS74" s="55"/>
      <c r="BT74" s="55"/>
      <c r="BU74" s="55"/>
      <c r="BV74" s="55"/>
      <c r="BW74" s="30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</row>
    <row r="75" spans="2:149" ht="8.4499999999999993" customHeight="1">
      <c r="B75" s="30"/>
      <c r="C75" s="3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2"/>
      <c r="R75" s="52"/>
      <c r="S75" s="52"/>
      <c r="T75" s="52"/>
      <c r="U75" s="52" t="str">
        <f>IF(Q75="","",$AF$20+Q75)</f>
        <v/>
      </c>
      <c r="V75" s="52"/>
      <c r="W75" s="52"/>
      <c r="X75" s="52"/>
      <c r="Y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1"/>
      <c r="AZ75" s="30"/>
      <c r="BA75" s="53" t="s">
        <v>82</v>
      </c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2">
        <f>データ計算用!P26</f>
        <v>0</v>
      </c>
      <c r="BP75" s="52"/>
      <c r="BQ75" s="52"/>
      <c r="BR75" s="52"/>
      <c r="BS75" s="52">
        <f>IF(BO75="","",$AN$20+BO75)</f>
        <v>0</v>
      </c>
      <c r="BT75" s="52"/>
      <c r="BU75" s="52"/>
      <c r="BV75" s="52"/>
      <c r="BW75" s="30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</row>
    <row r="76" spans="2:149" ht="8.4499999999999993" customHeight="1">
      <c r="B76" s="30"/>
      <c r="C76" s="3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2"/>
      <c r="R76" s="52"/>
      <c r="S76" s="52"/>
      <c r="T76" s="52"/>
      <c r="U76" s="52"/>
      <c r="V76" s="52"/>
      <c r="W76" s="52"/>
      <c r="X76" s="52"/>
      <c r="Y76" s="30"/>
      <c r="AA76" s="30"/>
      <c r="AB76" s="54" t="s">
        <v>58</v>
      </c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5" t="s">
        <v>12</v>
      </c>
      <c r="AQ76" s="55"/>
      <c r="AR76" s="55"/>
      <c r="AS76" s="55"/>
      <c r="AT76" s="55" t="s">
        <v>13</v>
      </c>
      <c r="AU76" s="55"/>
      <c r="AV76" s="55"/>
      <c r="AW76" s="55"/>
      <c r="AX76" s="30"/>
      <c r="AY76" s="1"/>
      <c r="AZ76" s="30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2"/>
      <c r="BP76" s="52"/>
      <c r="BQ76" s="52"/>
      <c r="BR76" s="52"/>
      <c r="BS76" s="52"/>
      <c r="BT76" s="52"/>
      <c r="BU76" s="52"/>
      <c r="BV76" s="52"/>
      <c r="BW76" s="30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</row>
    <row r="77" spans="2:149" ht="8.4499999999999993" customHeight="1">
      <c r="B77" s="30"/>
      <c r="C77" s="51" t="s">
        <v>31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2">
        <f>データ計算用!H27</f>
        <v>0</v>
      </c>
      <c r="R77" s="52"/>
      <c r="S77" s="52"/>
      <c r="T77" s="52"/>
      <c r="U77" s="52">
        <f>IF(Q77="","",$AF$20+Q77)</f>
        <v>0</v>
      </c>
      <c r="V77" s="52"/>
      <c r="W77" s="52"/>
      <c r="X77" s="52"/>
      <c r="Y77" s="30"/>
      <c r="AA77" s="30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5"/>
      <c r="AQ77" s="55"/>
      <c r="AR77" s="55"/>
      <c r="AS77" s="55"/>
      <c r="AT77" s="55"/>
      <c r="AU77" s="55"/>
      <c r="AV77" s="55"/>
      <c r="AW77" s="55"/>
      <c r="AX77" s="30"/>
      <c r="AY77" s="1"/>
      <c r="AZ77" s="30"/>
      <c r="BA77" s="53" t="s">
        <v>83</v>
      </c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2">
        <f>データ計算用!P27</f>
        <v>0</v>
      </c>
      <c r="BP77" s="52"/>
      <c r="BQ77" s="52"/>
      <c r="BR77" s="52"/>
      <c r="BS77" s="52">
        <f>IF(BO77="","",$AN$20+BO77)</f>
        <v>0</v>
      </c>
      <c r="BT77" s="52"/>
      <c r="BU77" s="52"/>
      <c r="BV77" s="52"/>
      <c r="BW77" s="30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</row>
    <row r="78" spans="2:149" ht="8.4499999999999993" customHeight="1">
      <c r="B78" s="3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2"/>
      <c r="S78" s="52"/>
      <c r="T78" s="52"/>
      <c r="U78" s="52"/>
      <c r="V78" s="52"/>
      <c r="W78" s="52"/>
      <c r="X78" s="52"/>
      <c r="Y78" s="30"/>
      <c r="AA78" s="30"/>
      <c r="AB78" s="53" t="s">
        <v>59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2">
        <f>データ計算用!L28</f>
        <v>0</v>
      </c>
      <c r="AQ78" s="52"/>
      <c r="AR78" s="52"/>
      <c r="AS78" s="52"/>
      <c r="AT78" s="52">
        <f>IF(AP78="","",$AN$20+AP78)</f>
        <v>0</v>
      </c>
      <c r="AU78" s="52"/>
      <c r="AV78" s="52"/>
      <c r="AW78" s="52"/>
      <c r="AX78" s="30"/>
      <c r="AY78" s="1"/>
      <c r="AZ78" s="30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2"/>
      <c r="BP78" s="52"/>
      <c r="BQ78" s="52"/>
      <c r="BR78" s="52"/>
      <c r="BS78" s="52"/>
      <c r="BT78" s="52"/>
      <c r="BU78" s="52"/>
      <c r="BV78" s="52"/>
      <c r="BW78" s="30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</row>
    <row r="79" spans="2:149" ht="8.4499999999999993" customHeight="1">
      <c r="B79" s="30"/>
      <c r="C79" s="51" t="s">
        <v>32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2">
        <f>データ計算用!H28</f>
        <v>0</v>
      </c>
      <c r="R79" s="52"/>
      <c r="S79" s="52"/>
      <c r="T79" s="52"/>
      <c r="U79" s="52">
        <f>IF(Q79="","",$AF$20+Q79)</f>
        <v>0</v>
      </c>
      <c r="V79" s="52"/>
      <c r="W79" s="52"/>
      <c r="X79" s="52"/>
      <c r="Y79" s="30"/>
      <c r="AA79" s="30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2"/>
      <c r="AQ79" s="52"/>
      <c r="AR79" s="52"/>
      <c r="AS79" s="52"/>
      <c r="AT79" s="52"/>
      <c r="AU79" s="52"/>
      <c r="AV79" s="52"/>
      <c r="AW79" s="52"/>
      <c r="AX79" s="30"/>
      <c r="AY79" s="1"/>
      <c r="AZ79" s="30"/>
      <c r="BA79" s="51" t="s">
        <v>84</v>
      </c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2">
        <f>データ計算用!P28</f>
        <v>0</v>
      </c>
      <c r="BP79" s="52"/>
      <c r="BQ79" s="52"/>
      <c r="BR79" s="52"/>
      <c r="BS79" s="52">
        <f>IF(BO79="","",$AV$24+BO79)</f>
        <v>0</v>
      </c>
      <c r="BT79" s="52"/>
      <c r="BU79" s="52"/>
      <c r="BV79" s="52"/>
      <c r="BW79" s="30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</row>
    <row r="80" spans="2:149" ht="8.4499999999999993" customHeight="1">
      <c r="B80" s="3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2"/>
      <c r="R80" s="52"/>
      <c r="S80" s="52"/>
      <c r="T80" s="52"/>
      <c r="U80" s="52"/>
      <c r="V80" s="52"/>
      <c r="W80" s="52"/>
      <c r="X80" s="52"/>
      <c r="Y80" s="30"/>
      <c r="AA80" s="30"/>
      <c r="AB80" s="53" t="s">
        <v>60</v>
      </c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2">
        <f>データ計算用!L29</f>
        <v>0</v>
      </c>
      <c r="AQ80" s="52"/>
      <c r="AR80" s="52"/>
      <c r="AS80" s="52"/>
      <c r="AT80" s="52">
        <f>IF(AP80="","",$AN$20+AP80)</f>
        <v>0</v>
      </c>
      <c r="AU80" s="52"/>
      <c r="AV80" s="52"/>
      <c r="AW80" s="52"/>
      <c r="AX80" s="30"/>
      <c r="AY80" s="1"/>
      <c r="AZ80" s="30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2"/>
      <c r="BP80" s="52"/>
      <c r="BQ80" s="52"/>
      <c r="BR80" s="52"/>
      <c r="BS80" s="52"/>
      <c r="BT80" s="52"/>
      <c r="BU80" s="52"/>
      <c r="BV80" s="52"/>
      <c r="BW80" s="30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</row>
    <row r="81" spans="2:149" ht="8.4499999999999993" customHeight="1">
      <c r="B81" s="30"/>
      <c r="C81" s="51" t="s">
        <v>33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2">
        <f>データ計算用!H29</f>
        <v>0</v>
      </c>
      <c r="R81" s="52"/>
      <c r="S81" s="52"/>
      <c r="T81" s="52"/>
      <c r="U81" s="52">
        <f>IF(Q81="","",$AF$20+Q81)</f>
        <v>0</v>
      </c>
      <c r="V81" s="52"/>
      <c r="W81" s="52"/>
      <c r="X81" s="52"/>
      <c r="Y81" s="30"/>
      <c r="AA81" s="30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2"/>
      <c r="AQ81" s="52"/>
      <c r="AR81" s="52"/>
      <c r="AS81" s="52"/>
      <c r="AT81" s="52"/>
      <c r="AU81" s="52"/>
      <c r="AV81" s="52"/>
      <c r="AW81" s="52"/>
      <c r="AX81" s="30"/>
      <c r="AY81" s="1"/>
      <c r="AZ81" s="30"/>
      <c r="BA81" s="51" t="s">
        <v>85</v>
      </c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2">
        <f>データ計算用!P29</f>
        <v>0</v>
      </c>
      <c r="BP81" s="52"/>
      <c r="BQ81" s="52"/>
      <c r="BR81" s="52"/>
      <c r="BS81" s="52">
        <f>IF(BO81="","",$AN$20+BO81)</f>
        <v>0</v>
      </c>
      <c r="BT81" s="52"/>
      <c r="BU81" s="52"/>
      <c r="BV81" s="52"/>
      <c r="BW81" s="30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</row>
    <row r="82" spans="2:149" ht="8.4499999999999993" customHeight="1">
      <c r="B82" s="3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2"/>
      <c r="R82" s="52"/>
      <c r="S82" s="52"/>
      <c r="T82" s="52"/>
      <c r="U82" s="52"/>
      <c r="V82" s="52"/>
      <c r="W82" s="52"/>
      <c r="X82" s="52"/>
      <c r="Y82" s="30"/>
      <c r="AA82" s="30"/>
      <c r="AB82" s="51" t="s">
        <v>61</v>
      </c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2">
        <f>データ計算用!L30</f>
        <v>0</v>
      </c>
      <c r="AQ82" s="52"/>
      <c r="AR82" s="52"/>
      <c r="AS82" s="52"/>
      <c r="AT82" s="52">
        <f>IF(AP82="","",$AN$20+AP82)</f>
        <v>0</v>
      </c>
      <c r="AU82" s="52"/>
      <c r="AV82" s="52"/>
      <c r="AW82" s="52"/>
      <c r="AX82" s="30"/>
      <c r="AY82" s="1"/>
      <c r="AZ82" s="30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2"/>
      <c r="BP82" s="52"/>
      <c r="BQ82" s="52"/>
      <c r="BR82" s="52"/>
      <c r="BS82" s="52"/>
      <c r="BT82" s="52"/>
      <c r="BU82" s="52"/>
      <c r="BV82" s="52"/>
      <c r="BW82" s="30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</row>
    <row r="83" spans="2:149" ht="8.4499999999999993" customHeight="1">
      <c r="B83" s="30"/>
      <c r="C83" s="51" t="s">
        <v>34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2">
        <f>データ計算用!H30</f>
        <v>0</v>
      </c>
      <c r="R83" s="52"/>
      <c r="S83" s="52"/>
      <c r="T83" s="52"/>
      <c r="U83" s="52">
        <f>IF(Q83="","",$AF$20+Q83)</f>
        <v>0</v>
      </c>
      <c r="V83" s="52"/>
      <c r="W83" s="52"/>
      <c r="X83" s="52"/>
      <c r="Y83" s="30"/>
      <c r="AA83" s="30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2"/>
      <c r="AQ83" s="52"/>
      <c r="AR83" s="52"/>
      <c r="AS83" s="52"/>
      <c r="AT83" s="52"/>
      <c r="AU83" s="52"/>
      <c r="AV83" s="52"/>
      <c r="AW83" s="52"/>
      <c r="AX83" s="30"/>
      <c r="AY83" s="1"/>
      <c r="AZ83" s="30"/>
      <c r="BA83" s="51" t="s">
        <v>86</v>
      </c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2">
        <f>データ計算用!P30</f>
        <v>0</v>
      </c>
      <c r="BP83" s="52"/>
      <c r="BQ83" s="52"/>
      <c r="BR83" s="52"/>
      <c r="BS83" s="52">
        <f>IF(BO83="","",$AV$24+BO83)</f>
        <v>0</v>
      </c>
      <c r="BT83" s="52"/>
      <c r="BU83" s="52"/>
      <c r="BV83" s="52"/>
      <c r="BW83" s="30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</row>
    <row r="84" spans="2:149" ht="8.4499999999999993" customHeight="1">
      <c r="B84" s="3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2"/>
      <c r="R84" s="52"/>
      <c r="S84" s="52"/>
      <c r="T84" s="52"/>
      <c r="U84" s="52"/>
      <c r="V84" s="52"/>
      <c r="W84" s="52"/>
      <c r="X84" s="52"/>
      <c r="Y84" s="30"/>
      <c r="AA84" s="30"/>
      <c r="AB84" s="51" t="s">
        <v>62</v>
      </c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2">
        <f>データ計算用!L31</f>
        <v>0</v>
      </c>
      <c r="AQ84" s="52"/>
      <c r="AR84" s="52"/>
      <c r="AS84" s="52"/>
      <c r="AT84" s="52">
        <f>IF(AP84="","",$AN$20+AP84)</f>
        <v>0</v>
      </c>
      <c r="AU84" s="52"/>
      <c r="AV84" s="52"/>
      <c r="AW84" s="52"/>
      <c r="AX84" s="30"/>
      <c r="AY84" s="1"/>
      <c r="AZ84" s="30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2"/>
      <c r="BP84" s="52"/>
      <c r="BQ84" s="52"/>
      <c r="BR84" s="52"/>
      <c r="BS84" s="52"/>
      <c r="BT84" s="52"/>
      <c r="BU84" s="52"/>
      <c r="BV84" s="52"/>
      <c r="BW84" s="30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</row>
    <row r="85" spans="2:149" ht="8.4499999999999993" customHeight="1">
      <c r="B85" s="30"/>
      <c r="C85" s="51" t="s">
        <v>35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2">
        <f>データ計算用!H31</f>
        <v>0</v>
      </c>
      <c r="R85" s="52"/>
      <c r="S85" s="52"/>
      <c r="T85" s="52"/>
      <c r="U85" s="52">
        <f>IF(Q85="","",$AF$20+Q85)</f>
        <v>0</v>
      </c>
      <c r="V85" s="52"/>
      <c r="W85" s="52"/>
      <c r="X85" s="52"/>
      <c r="Y85" s="30"/>
      <c r="AA85" s="30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2"/>
      <c r="AQ85" s="52"/>
      <c r="AR85" s="52"/>
      <c r="AS85" s="52"/>
      <c r="AT85" s="52"/>
      <c r="AU85" s="52"/>
      <c r="AV85" s="52"/>
      <c r="AW85" s="52"/>
      <c r="AX85" s="30"/>
      <c r="AY85" s="1"/>
      <c r="AZ85" s="30"/>
      <c r="BA85" s="51" t="s">
        <v>87</v>
      </c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2">
        <f>データ計算用!P31</f>
        <v>0</v>
      </c>
      <c r="BP85" s="52"/>
      <c r="BQ85" s="52"/>
      <c r="BR85" s="52"/>
      <c r="BS85" s="52">
        <f>IF(BO85="","",$AN$20+BO85)</f>
        <v>0</v>
      </c>
      <c r="BT85" s="52"/>
      <c r="BU85" s="52"/>
      <c r="BV85" s="52"/>
      <c r="BW85" s="30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</row>
    <row r="86" spans="2:149" ht="8.4499999999999993" customHeight="1">
      <c r="B86" s="3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2"/>
      <c r="R86" s="52"/>
      <c r="S86" s="52"/>
      <c r="T86" s="52"/>
      <c r="U86" s="52"/>
      <c r="V86" s="52"/>
      <c r="W86" s="52"/>
      <c r="X86" s="52"/>
      <c r="Y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1"/>
      <c r="AZ86" s="30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2"/>
      <c r="BP86" s="52"/>
      <c r="BQ86" s="52"/>
      <c r="BR86" s="52"/>
      <c r="BS86" s="52"/>
      <c r="BT86" s="52"/>
      <c r="BU86" s="52"/>
      <c r="BV86" s="52"/>
      <c r="BW86" s="30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</row>
    <row r="87" spans="2:149" ht="8.4499999999999993" customHeight="1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1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</row>
  </sheetData>
  <mergeCells count="397">
    <mergeCell ref="DE44:DO45"/>
    <mergeCell ref="DP44:DT45"/>
    <mergeCell ref="DU44:DY45"/>
    <mergeCell ref="DZ44:ED45"/>
    <mergeCell ref="CQ43:DB44"/>
    <mergeCell ref="BZ57:DB59"/>
    <mergeCell ref="EE48:ER49"/>
    <mergeCell ref="DE50:DO51"/>
    <mergeCell ref="DP50:DT51"/>
    <mergeCell ref="DU50:DY51"/>
    <mergeCell ref="DZ50:ED51"/>
    <mergeCell ref="EE50:ER51"/>
    <mergeCell ref="DE52:DO53"/>
    <mergeCell ref="DP52:DT53"/>
    <mergeCell ref="DE54:DO55"/>
    <mergeCell ref="DZ52:ED53"/>
    <mergeCell ref="DU52:DY53"/>
    <mergeCell ref="DE48:DO49"/>
    <mergeCell ref="DP48:DT49"/>
    <mergeCell ref="DU48:DY49"/>
    <mergeCell ref="DZ48:ED49"/>
    <mergeCell ref="DU54:DY55"/>
    <mergeCell ref="DZ54:ED55"/>
    <mergeCell ref="EE52:ER53"/>
    <mergeCell ref="EE44:ER45"/>
    <mergeCell ref="DE46:DO47"/>
    <mergeCell ref="EE46:ER47"/>
    <mergeCell ref="CV47:DA48"/>
    <mergeCell ref="CV51:DA52"/>
    <mergeCell ref="CC53:CP54"/>
    <mergeCell ref="CQ53:CU54"/>
    <mergeCell ref="BZ60:ES87"/>
    <mergeCell ref="EE54:ER55"/>
    <mergeCell ref="DE56:DO57"/>
    <mergeCell ref="DP56:DT57"/>
    <mergeCell ref="DU56:DY57"/>
    <mergeCell ref="DZ56:ED57"/>
    <mergeCell ref="EE56:ER57"/>
    <mergeCell ref="CA47:CP48"/>
    <mergeCell ref="CQ47:CU48"/>
    <mergeCell ref="CV53:DA54"/>
    <mergeCell ref="DP46:DT47"/>
    <mergeCell ref="DU46:DY47"/>
    <mergeCell ref="DZ46:ED47"/>
    <mergeCell ref="DP54:DT55"/>
    <mergeCell ref="CA49:CB50"/>
    <mergeCell ref="CA51:CB52"/>
    <mergeCell ref="CA53:CB54"/>
    <mergeCell ref="CC49:CP50"/>
    <mergeCell ref="CQ49:CU50"/>
    <mergeCell ref="CV49:DA50"/>
    <mergeCell ref="CC51:CP52"/>
    <mergeCell ref="CQ51:CU52"/>
    <mergeCell ref="DI3:ER4"/>
    <mergeCell ref="DI5:ER6"/>
    <mergeCell ref="DI7:ER8"/>
    <mergeCell ref="CW3:DH4"/>
    <mergeCell ref="CW5:DH6"/>
    <mergeCell ref="CW7:DH8"/>
    <mergeCell ref="CW9:DH10"/>
    <mergeCell ref="CW11:DH12"/>
    <mergeCell ref="CW13:DH14"/>
    <mergeCell ref="DI9:ER10"/>
    <mergeCell ref="DI11:ER12"/>
    <mergeCell ref="CA30:CF34"/>
    <mergeCell ref="CA36:CF40"/>
    <mergeCell ref="CG30:CS34"/>
    <mergeCell ref="CG36:CS40"/>
    <mergeCell ref="CA24:CN26"/>
    <mergeCell ref="DI25:ER26"/>
    <mergeCell ref="DI27:ER28"/>
    <mergeCell ref="DI29:ER30"/>
    <mergeCell ref="DI13:ER14"/>
    <mergeCell ref="DI15:ER16"/>
    <mergeCell ref="DI17:ER18"/>
    <mergeCell ref="DI19:ER20"/>
    <mergeCell ref="DI21:ER22"/>
    <mergeCell ref="CW35:DH36"/>
    <mergeCell ref="CW37:DH38"/>
    <mergeCell ref="CW39:DH40"/>
    <mergeCell ref="DI33:ER34"/>
    <mergeCell ref="DI35:ER36"/>
    <mergeCell ref="CW21:DH22"/>
    <mergeCell ref="CW15:DH16"/>
    <mergeCell ref="CW17:DH18"/>
    <mergeCell ref="CW19:DH20"/>
    <mergeCell ref="CW23:DH24"/>
    <mergeCell ref="CW25:DH26"/>
    <mergeCell ref="CW27:DH28"/>
    <mergeCell ref="CW29:DH30"/>
    <mergeCell ref="CW31:DH32"/>
    <mergeCell ref="CW33:DH34"/>
    <mergeCell ref="DI23:ER24"/>
    <mergeCell ref="DI37:ER38"/>
    <mergeCell ref="DI39:ER40"/>
    <mergeCell ref="DI31:ER32"/>
    <mergeCell ref="AB13:AI15"/>
    <mergeCell ref="AJ13:AO15"/>
    <mergeCell ref="BD13:BH15"/>
    <mergeCell ref="BI13:BL15"/>
    <mergeCell ref="BM13:BQ15"/>
    <mergeCell ref="BK20:BM22"/>
    <mergeCell ref="BT24:BV26"/>
    <mergeCell ref="BP24:BS26"/>
    <mergeCell ref="AS13:BC15"/>
    <mergeCell ref="AZ24:BC26"/>
    <mergeCell ref="BD24:BF26"/>
    <mergeCell ref="AY3:BD5"/>
    <mergeCell ref="BE3:CS5"/>
    <mergeCell ref="AY7:BG9"/>
    <mergeCell ref="BH7:CE9"/>
    <mergeCell ref="CG7:CL9"/>
    <mergeCell ref="CM7:CS9"/>
    <mergeCell ref="BG20:BJ22"/>
    <mergeCell ref="CJ13:CN15"/>
    <mergeCell ref="CO13:CS15"/>
    <mergeCell ref="CA20:CN22"/>
    <mergeCell ref="BD20:BF22"/>
    <mergeCell ref="BP20:BS22"/>
    <mergeCell ref="AB3:AI5"/>
    <mergeCell ref="AJ3:AW5"/>
    <mergeCell ref="AB7:AI9"/>
    <mergeCell ref="AJ7:AW9"/>
    <mergeCell ref="CO20:CS22"/>
    <mergeCell ref="CO24:CS26"/>
    <mergeCell ref="BU13:CD15"/>
    <mergeCell ref="CE13:CI15"/>
    <mergeCell ref="AJ20:AM22"/>
    <mergeCell ref="AN20:AP22"/>
    <mergeCell ref="AJ24:AM26"/>
    <mergeCell ref="AN24:AP26"/>
    <mergeCell ref="AR20:AU22"/>
    <mergeCell ref="AV20:AX22"/>
    <mergeCell ref="AB20:AE22"/>
    <mergeCell ref="AF20:AH22"/>
    <mergeCell ref="AB24:AE26"/>
    <mergeCell ref="AF24:AH26"/>
    <mergeCell ref="BT20:BV22"/>
    <mergeCell ref="BI24:BL26"/>
    <mergeCell ref="BM24:BO26"/>
    <mergeCell ref="AR24:AU26"/>
    <mergeCell ref="AV24:AX26"/>
    <mergeCell ref="AZ20:BC22"/>
    <mergeCell ref="Q28:T29"/>
    <mergeCell ref="U28:X29"/>
    <mergeCell ref="Q30:T31"/>
    <mergeCell ref="U30:X31"/>
    <mergeCell ref="AP30:AS31"/>
    <mergeCell ref="AT30:AW31"/>
    <mergeCell ref="C20:P21"/>
    <mergeCell ref="C22:P23"/>
    <mergeCell ref="C24:P25"/>
    <mergeCell ref="C26:P27"/>
    <mergeCell ref="C28:P29"/>
    <mergeCell ref="Q22:T23"/>
    <mergeCell ref="U22:X23"/>
    <mergeCell ref="Q24:T25"/>
    <mergeCell ref="U24:X25"/>
    <mergeCell ref="Q20:T21"/>
    <mergeCell ref="U20:X21"/>
    <mergeCell ref="Q26:T27"/>
    <mergeCell ref="U26:X27"/>
    <mergeCell ref="Q41:T42"/>
    <mergeCell ref="C37:P38"/>
    <mergeCell ref="Q39:T40"/>
    <mergeCell ref="U39:X40"/>
    <mergeCell ref="D39:P40"/>
    <mergeCell ref="C30:P31"/>
    <mergeCell ref="C33:P34"/>
    <mergeCell ref="Q33:T34"/>
    <mergeCell ref="U33:X34"/>
    <mergeCell ref="C35:P36"/>
    <mergeCell ref="Q35:T36"/>
    <mergeCell ref="U35:X36"/>
    <mergeCell ref="C53:P54"/>
    <mergeCell ref="C49:P50"/>
    <mergeCell ref="Q49:T50"/>
    <mergeCell ref="U49:X50"/>
    <mergeCell ref="C51:P52"/>
    <mergeCell ref="Q51:T52"/>
    <mergeCell ref="U51:X52"/>
    <mergeCell ref="C45:P46"/>
    <mergeCell ref="Q45:T46"/>
    <mergeCell ref="U45:X46"/>
    <mergeCell ref="C47:P48"/>
    <mergeCell ref="Q47:T48"/>
    <mergeCell ref="U47:X48"/>
    <mergeCell ref="C65:P66"/>
    <mergeCell ref="Q65:T66"/>
    <mergeCell ref="U65:X66"/>
    <mergeCell ref="C61:P62"/>
    <mergeCell ref="Q61:T62"/>
    <mergeCell ref="U61:X62"/>
    <mergeCell ref="Q73:T74"/>
    <mergeCell ref="U73:X74"/>
    <mergeCell ref="D69:P70"/>
    <mergeCell ref="C85:P86"/>
    <mergeCell ref="Q85:T86"/>
    <mergeCell ref="U85:X86"/>
    <mergeCell ref="D41:P42"/>
    <mergeCell ref="D55:P56"/>
    <mergeCell ref="D59:P60"/>
    <mergeCell ref="D71:P72"/>
    <mergeCell ref="D75:P76"/>
    <mergeCell ref="AB30:AO31"/>
    <mergeCell ref="AB36:AO37"/>
    <mergeCell ref="AB43:AO44"/>
    <mergeCell ref="AB49:AO50"/>
    <mergeCell ref="U41:X42"/>
    <mergeCell ref="Q55:T56"/>
    <mergeCell ref="U55:X56"/>
    <mergeCell ref="Q59:T60"/>
    <mergeCell ref="U59:X60"/>
    <mergeCell ref="Q71:T72"/>
    <mergeCell ref="U71:X72"/>
    <mergeCell ref="Q69:T70"/>
    <mergeCell ref="U69:X70"/>
    <mergeCell ref="C79:P80"/>
    <mergeCell ref="Q79:T80"/>
    <mergeCell ref="U79:X80"/>
    <mergeCell ref="AB32:AO33"/>
    <mergeCell ref="AP32:AS33"/>
    <mergeCell ref="AT32:AW33"/>
    <mergeCell ref="AB34:AO35"/>
    <mergeCell ref="AP34:AS35"/>
    <mergeCell ref="AT34:AW35"/>
    <mergeCell ref="C83:P84"/>
    <mergeCell ref="Q83:T84"/>
    <mergeCell ref="U83:X84"/>
    <mergeCell ref="C81:P82"/>
    <mergeCell ref="Q81:T82"/>
    <mergeCell ref="U81:X82"/>
    <mergeCell ref="C77:P78"/>
    <mergeCell ref="Q77:T78"/>
    <mergeCell ref="U77:X78"/>
    <mergeCell ref="Q75:T76"/>
    <mergeCell ref="U75:X76"/>
    <mergeCell ref="D73:P74"/>
    <mergeCell ref="C67:P68"/>
    <mergeCell ref="C63:P64"/>
    <mergeCell ref="Q63:T64"/>
    <mergeCell ref="U63:X64"/>
    <mergeCell ref="AP43:AS44"/>
    <mergeCell ref="AT43:AW44"/>
    <mergeCell ref="AB45:AO46"/>
    <mergeCell ref="AP45:AS46"/>
    <mergeCell ref="AT45:AW46"/>
    <mergeCell ref="AB47:AO48"/>
    <mergeCell ref="AP47:AS48"/>
    <mergeCell ref="AT47:AW48"/>
    <mergeCell ref="AP36:AS37"/>
    <mergeCell ref="AT36:AW37"/>
    <mergeCell ref="AB38:AO39"/>
    <mergeCell ref="AP38:AS39"/>
    <mergeCell ref="AT38:AW39"/>
    <mergeCell ref="AB40:AO41"/>
    <mergeCell ref="AP40:AS41"/>
    <mergeCell ref="AT40:AW41"/>
    <mergeCell ref="AB55:AO56"/>
    <mergeCell ref="AP55:AS56"/>
    <mergeCell ref="AT55:AW56"/>
    <mergeCell ref="AB57:AO58"/>
    <mergeCell ref="AP57:AS58"/>
    <mergeCell ref="AT57:AW58"/>
    <mergeCell ref="AP49:AS50"/>
    <mergeCell ref="AT49:AW50"/>
    <mergeCell ref="AB51:AO52"/>
    <mergeCell ref="AP51:AS52"/>
    <mergeCell ref="AT51:AW52"/>
    <mergeCell ref="AB53:AO54"/>
    <mergeCell ref="AP53:AS54"/>
    <mergeCell ref="AT53:AW54"/>
    <mergeCell ref="AB65:AO66"/>
    <mergeCell ref="AP65:AS66"/>
    <mergeCell ref="AT65:AW66"/>
    <mergeCell ref="AB59:AO60"/>
    <mergeCell ref="AP59:AS60"/>
    <mergeCell ref="AT59:AW60"/>
    <mergeCell ref="AB61:AO62"/>
    <mergeCell ref="AP61:AS62"/>
    <mergeCell ref="AT61:AW62"/>
    <mergeCell ref="AT63:AW64"/>
    <mergeCell ref="BA32:BN33"/>
    <mergeCell ref="BO32:BR33"/>
    <mergeCell ref="BS32:BV33"/>
    <mergeCell ref="BA34:BN35"/>
    <mergeCell ref="AB84:AO85"/>
    <mergeCell ref="AP84:AS85"/>
    <mergeCell ref="AT84:AW85"/>
    <mergeCell ref="BA30:BN31"/>
    <mergeCell ref="BO30:BR31"/>
    <mergeCell ref="BS30:BV31"/>
    <mergeCell ref="AB80:AO81"/>
    <mergeCell ref="AP80:AS81"/>
    <mergeCell ref="AT80:AW81"/>
    <mergeCell ref="AB82:AO83"/>
    <mergeCell ref="AP82:AS83"/>
    <mergeCell ref="AT82:AW83"/>
    <mergeCell ref="AB76:AO77"/>
    <mergeCell ref="AP76:AS77"/>
    <mergeCell ref="AT76:AW77"/>
    <mergeCell ref="AB78:AO79"/>
    <mergeCell ref="AP78:AS79"/>
    <mergeCell ref="AT78:AW79"/>
    <mergeCell ref="AB71:AO72"/>
    <mergeCell ref="AP71:AS72"/>
    <mergeCell ref="BO41:BR42"/>
    <mergeCell ref="BS41:BV42"/>
    <mergeCell ref="BA43:BN44"/>
    <mergeCell ref="BO43:BR44"/>
    <mergeCell ref="BS43:BV44"/>
    <mergeCell ref="BB36:BN37"/>
    <mergeCell ref="BO36:BR37"/>
    <mergeCell ref="BS36:BV37"/>
    <mergeCell ref="BB38:BN39"/>
    <mergeCell ref="BO38:BR39"/>
    <mergeCell ref="BS38:BV39"/>
    <mergeCell ref="BA41:BN42"/>
    <mergeCell ref="BO49:BR50"/>
    <mergeCell ref="BS49:BV50"/>
    <mergeCell ref="BA51:BN52"/>
    <mergeCell ref="BO51:BR52"/>
    <mergeCell ref="BS51:BV52"/>
    <mergeCell ref="BA45:BN46"/>
    <mergeCell ref="BO45:BR46"/>
    <mergeCell ref="BS45:BV46"/>
    <mergeCell ref="BA47:BN48"/>
    <mergeCell ref="BO47:BR48"/>
    <mergeCell ref="BS47:BV48"/>
    <mergeCell ref="BO57:BR58"/>
    <mergeCell ref="BS57:BV58"/>
    <mergeCell ref="BA59:BN60"/>
    <mergeCell ref="BO59:BR60"/>
    <mergeCell ref="BS59:BV60"/>
    <mergeCell ref="BA53:BN54"/>
    <mergeCell ref="BO53:BR54"/>
    <mergeCell ref="BS53:BV54"/>
    <mergeCell ref="BA55:BN56"/>
    <mergeCell ref="BO55:BR56"/>
    <mergeCell ref="BS55:BV56"/>
    <mergeCell ref="BS66:BV67"/>
    <mergeCell ref="BA68:BN69"/>
    <mergeCell ref="BO68:BR69"/>
    <mergeCell ref="BS68:BV69"/>
    <mergeCell ref="BA62:BN63"/>
    <mergeCell ref="BO62:BR63"/>
    <mergeCell ref="BS62:BV63"/>
    <mergeCell ref="BA64:BN65"/>
    <mergeCell ref="BO64:BR65"/>
    <mergeCell ref="BS64:BV65"/>
    <mergeCell ref="BO66:BR67"/>
    <mergeCell ref="BO83:BR84"/>
    <mergeCell ref="BS83:BV84"/>
    <mergeCell ref="BA85:BN86"/>
    <mergeCell ref="BO85:BR86"/>
    <mergeCell ref="BS85:BV86"/>
    <mergeCell ref="BA79:BN80"/>
    <mergeCell ref="BO79:BR80"/>
    <mergeCell ref="BS79:BV80"/>
    <mergeCell ref="BA81:BN82"/>
    <mergeCell ref="BO81:BR82"/>
    <mergeCell ref="BS81:BV82"/>
    <mergeCell ref="BO75:BR76"/>
    <mergeCell ref="BS75:BV76"/>
    <mergeCell ref="BA77:BN78"/>
    <mergeCell ref="BO77:BR78"/>
    <mergeCell ref="BS77:BV78"/>
    <mergeCell ref="BA70:BN71"/>
    <mergeCell ref="BO70:BR71"/>
    <mergeCell ref="BS70:BV71"/>
    <mergeCell ref="BA73:BN74"/>
    <mergeCell ref="BO73:BR74"/>
    <mergeCell ref="BS73:BV74"/>
    <mergeCell ref="B2:Y16"/>
    <mergeCell ref="D43:P44"/>
    <mergeCell ref="Q43:T44"/>
    <mergeCell ref="U43:X44"/>
    <mergeCell ref="D57:P58"/>
    <mergeCell ref="Q57:T58"/>
    <mergeCell ref="U57:X58"/>
    <mergeCell ref="BA83:BN84"/>
    <mergeCell ref="BA75:BN76"/>
    <mergeCell ref="BA66:BN67"/>
    <mergeCell ref="BA57:BN58"/>
    <mergeCell ref="BA49:BN50"/>
    <mergeCell ref="AT71:AW72"/>
    <mergeCell ref="AB73:AO74"/>
    <mergeCell ref="AP73:AS74"/>
    <mergeCell ref="AT73:AW74"/>
    <mergeCell ref="AB67:AO68"/>
    <mergeCell ref="AP67:AS68"/>
    <mergeCell ref="AT67:AW68"/>
    <mergeCell ref="AB69:AO70"/>
    <mergeCell ref="AP69:AS70"/>
    <mergeCell ref="AT69:AW70"/>
    <mergeCell ref="AB63:AO64"/>
    <mergeCell ref="AP63:AS64"/>
  </mergeCells>
  <phoneticPr fontId="3"/>
  <pageMargins left="0.25" right="0.25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53F07-506C-4FA2-B3FA-B44648BDFFBE}">
  <sheetPr codeName="Sheet4"/>
  <dimension ref="A1:EU88"/>
  <sheetViews>
    <sheetView view="pageLayout" zoomScale="75" zoomScaleNormal="55" zoomScalePageLayoutView="75" workbookViewId="0"/>
  </sheetViews>
  <sheetFormatPr defaultColWidth="1.25" defaultRowHeight="8.4499999999999993" customHeight="1"/>
  <cols>
    <col min="1" max="61" width="1.25" style="5"/>
    <col min="62" max="62" width="1.375" style="5" customWidth="1"/>
    <col min="63" max="94" width="1.25" style="5"/>
    <col min="95" max="95" width="1.375" style="5" customWidth="1"/>
    <col min="96" max="16384" width="1.25" style="5"/>
  </cols>
  <sheetData>
    <row r="1" spans="1:151" ht="8.4499999999999993" customHeight="1">
      <c r="A1" s="36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  <c r="AJ1" s="35"/>
      <c r="AK1" s="7"/>
    </row>
    <row r="2" spans="1:151" ht="8.4499999999999993" customHeight="1">
      <c r="A2" s="36"/>
      <c r="B2" s="34"/>
      <c r="C2" s="55" t="s">
        <v>119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71"/>
      <c r="R2" s="71"/>
      <c r="S2" s="58" t="s">
        <v>120</v>
      </c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35"/>
      <c r="AK2" s="7"/>
      <c r="AL2" s="73" t="s">
        <v>118</v>
      </c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8"/>
      <c r="BV2" s="70" t="s">
        <v>153</v>
      </c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8"/>
    </row>
    <row r="3" spans="1:151" ht="8.4499999999999993" customHeight="1">
      <c r="A3" s="36"/>
      <c r="B3" s="3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71"/>
      <c r="R3" s="71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35"/>
      <c r="AK3" s="7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8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8"/>
    </row>
    <row r="4" spans="1:151" ht="8.4499999999999993" customHeight="1">
      <c r="A4" s="36"/>
      <c r="B4" s="34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35"/>
      <c r="AK4" s="7"/>
      <c r="BU4" s="8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</row>
    <row r="5" spans="1:151" ht="8.4499999999999993" customHeight="1">
      <c r="A5" s="36"/>
      <c r="B5" s="34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35"/>
      <c r="AK5" s="7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5"/>
      <c r="BT5" s="35"/>
      <c r="BU5" s="8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</row>
    <row r="6" spans="1:151" ht="8.4499999999999993" customHeight="1">
      <c r="A6" s="36"/>
      <c r="B6" s="34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35"/>
      <c r="AK6" s="7"/>
      <c r="AL6" s="34"/>
      <c r="AM6" s="55" t="s">
        <v>121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71"/>
      <c r="BB6" s="71"/>
      <c r="BC6" s="58" t="s">
        <v>120</v>
      </c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35"/>
      <c r="BU6" s="8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</row>
    <row r="7" spans="1:151" ht="8.4499999999999993" customHeight="1">
      <c r="A7" s="36"/>
      <c r="B7" s="3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35"/>
      <c r="AK7" s="7"/>
      <c r="AL7" s="34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71"/>
      <c r="BB7" s="71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35"/>
      <c r="BU7" s="8"/>
    </row>
    <row r="8" spans="1:151" ht="8.4499999999999993" customHeight="1">
      <c r="A8" s="36"/>
      <c r="B8" s="34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35"/>
      <c r="AK8" s="7"/>
      <c r="AL8" s="34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35"/>
      <c r="BU8" s="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4"/>
    </row>
    <row r="9" spans="1:151" ht="8.4499999999999993" customHeight="1">
      <c r="A9" s="36"/>
      <c r="B9" s="3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35"/>
      <c r="AK9" s="7"/>
      <c r="AL9" s="34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35"/>
      <c r="BU9" s="8"/>
      <c r="BV9" s="39"/>
      <c r="BW9" s="54" t="s">
        <v>132</v>
      </c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38"/>
      <c r="DI9" s="54" t="s">
        <v>134</v>
      </c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35"/>
    </row>
    <row r="10" spans="1:151" ht="8.4499999999999993" customHeight="1">
      <c r="A10" s="36"/>
      <c r="B10" s="3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35"/>
      <c r="AK10" s="7"/>
      <c r="AL10" s="34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35"/>
      <c r="BU10" s="8"/>
      <c r="BV10" s="39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38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35"/>
    </row>
    <row r="11" spans="1:151" ht="8.4499999999999993" customHeight="1">
      <c r="A11" s="36"/>
      <c r="B11" s="34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35"/>
      <c r="AK11" s="7"/>
      <c r="AL11" s="34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35"/>
      <c r="BU11" s="8"/>
      <c r="BV11" s="39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3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34"/>
    </row>
    <row r="12" spans="1:151" ht="8.4499999999999993" customHeight="1">
      <c r="A12" s="36"/>
      <c r="B12" s="3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35"/>
      <c r="AK12" s="7"/>
      <c r="AL12" s="34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35"/>
      <c r="BU12" s="8"/>
      <c r="BV12" s="39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3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34"/>
    </row>
    <row r="13" spans="1:151" ht="8.4499999999999993" customHeight="1">
      <c r="A13" s="36"/>
      <c r="B13" s="35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35"/>
      <c r="AK13" s="7"/>
      <c r="AL13" s="34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35"/>
      <c r="BU13" s="8"/>
      <c r="BV13" s="39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3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34"/>
    </row>
    <row r="14" spans="1:151" ht="8.4499999999999993" customHeight="1">
      <c r="A14" s="3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7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8"/>
      <c r="BV14" s="39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4"/>
    </row>
    <row r="15" spans="1:151" ht="8.4499999999999993" customHeight="1">
      <c r="A15" s="3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39"/>
      <c r="BW15" s="54" t="s">
        <v>133</v>
      </c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38"/>
      <c r="DI15" s="54" t="s">
        <v>137</v>
      </c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34" t="s">
        <v>136</v>
      </c>
    </row>
    <row r="16" spans="1:151" ht="8.4499999999999993" customHeight="1">
      <c r="A16" s="36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5"/>
      <c r="AJ16" s="35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5"/>
      <c r="BT16" s="35"/>
      <c r="BU16" s="8"/>
      <c r="BV16" s="39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38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34"/>
    </row>
    <row r="17" spans="1:150" ht="8.4499999999999993" customHeight="1">
      <c r="A17" s="36"/>
      <c r="B17" s="34"/>
      <c r="C17" s="55" t="s">
        <v>122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71"/>
      <c r="R17" s="71"/>
      <c r="S17" s="58" t="s">
        <v>120</v>
      </c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34"/>
      <c r="AL17" s="55" t="s">
        <v>123</v>
      </c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71"/>
      <c r="BA17" s="71"/>
      <c r="BB17" s="58" t="s">
        <v>120</v>
      </c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35"/>
      <c r="BU17" s="8"/>
      <c r="BV17" s="39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3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34"/>
    </row>
    <row r="18" spans="1:150" ht="8.4499999999999993" customHeight="1">
      <c r="A18" s="36"/>
      <c r="B18" s="3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71"/>
      <c r="R18" s="71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34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71"/>
      <c r="BA18" s="71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35"/>
      <c r="BU18" s="8"/>
      <c r="BV18" s="39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3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34"/>
    </row>
    <row r="19" spans="1:150" ht="8.4499999999999993" customHeight="1">
      <c r="A19" s="36"/>
      <c r="B19" s="34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34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35"/>
      <c r="BU19" s="8"/>
      <c r="BV19" s="39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3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34"/>
    </row>
    <row r="20" spans="1:150" ht="8.4499999999999993" customHeight="1">
      <c r="A20" s="37"/>
      <c r="B20" s="34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34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35"/>
      <c r="BU20" s="8"/>
      <c r="BV20" s="39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4"/>
    </row>
    <row r="21" spans="1:150" ht="8.4499999999999993" customHeight="1">
      <c r="A21" s="37"/>
      <c r="B21" s="34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34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35"/>
      <c r="BU21" s="8"/>
      <c r="BV21" s="39"/>
      <c r="BW21" s="54" t="s">
        <v>135</v>
      </c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38"/>
      <c r="DI21" s="54" t="s">
        <v>138</v>
      </c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34"/>
    </row>
    <row r="22" spans="1:150" ht="8.4499999999999993" customHeight="1">
      <c r="A22" s="37"/>
      <c r="B22" s="34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34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35"/>
      <c r="BU22" s="8"/>
      <c r="BV22" s="39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38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34"/>
    </row>
    <row r="23" spans="1:150" ht="8.4499999999999993" customHeight="1">
      <c r="A23" s="37"/>
      <c r="B23" s="34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34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35"/>
      <c r="BU23" s="8"/>
      <c r="BV23" s="39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3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34"/>
    </row>
    <row r="24" spans="1:150" ht="8.4499999999999993" customHeight="1">
      <c r="A24" s="37"/>
      <c r="B24" s="34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34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35"/>
      <c r="BU24" s="8"/>
      <c r="BV24" s="39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3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34"/>
    </row>
    <row r="25" spans="1:150" ht="8.4499999999999993" customHeight="1">
      <c r="A25" s="37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4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8"/>
      <c r="BV25" s="39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3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34"/>
    </row>
    <row r="26" spans="1:150" ht="8.4499999999999993" customHeight="1">
      <c r="A26" s="37"/>
      <c r="B26" s="7"/>
      <c r="C26" s="7"/>
      <c r="D26" s="7"/>
      <c r="E26" s="7"/>
      <c r="F26" s="7"/>
      <c r="G26" s="7"/>
      <c r="H26" s="7"/>
      <c r="I26" s="7"/>
      <c r="J26" s="7"/>
      <c r="K26" s="7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7"/>
      <c r="BU26" s="7"/>
      <c r="BV26" s="39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4"/>
    </row>
    <row r="27" spans="1:150" ht="8.4499999999999993" customHeight="1">
      <c r="A27" s="37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5"/>
      <c r="AJ27" s="35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5"/>
      <c r="BT27" s="35"/>
      <c r="BU27" s="8"/>
      <c r="BV27" s="39"/>
      <c r="BW27" s="54" t="s">
        <v>139</v>
      </c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38"/>
      <c r="DI27" s="54" t="s">
        <v>140</v>
      </c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34"/>
    </row>
    <row r="28" spans="1:150" ht="8.4499999999999993" customHeight="1">
      <c r="A28" s="37"/>
      <c r="B28" s="34"/>
      <c r="C28" s="55" t="s">
        <v>124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71"/>
      <c r="R28" s="71"/>
      <c r="S28" s="58" t="s">
        <v>120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34"/>
      <c r="AL28" s="55" t="s">
        <v>125</v>
      </c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71"/>
      <c r="BA28" s="71"/>
      <c r="BB28" s="58" t="s">
        <v>120</v>
      </c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35"/>
      <c r="BU28" s="8"/>
      <c r="BV28" s="39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38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34"/>
    </row>
    <row r="29" spans="1:150" ht="8.4499999999999993" customHeight="1">
      <c r="A29" s="37"/>
      <c r="B29" s="3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71"/>
      <c r="R29" s="71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34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71"/>
      <c r="BA29" s="71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35"/>
      <c r="BU29" s="8"/>
      <c r="BV29" s="39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3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34"/>
    </row>
    <row r="30" spans="1:150" ht="8.4499999999999993" customHeight="1">
      <c r="A30" s="37"/>
      <c r="B30" s="34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34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35"/>
      <c r="BU30" s="8"/>
      <c r="BV30" s="39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3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34"/>
    </row>
    <row r="31" spans="1:150" ht="8.4499999999999993" customHeight="1">
      <c r="A31" s="37"/>
      <c r="B31" s="34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34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35"/>
      <c r="BU31" s="8"/>
      <c r="BV31" s="39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3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34"/>
    </row>
    <row r="32" spans="1:150" ht="8.4499999999999993" customHeight="1">
      <c r="A32" s="37"/>
      <c r="B32" s="34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34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35"/>
      <c r="BU32" s="8"/>
      <c r="BV32" s="39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4"/>
    </row>
    <row r="33" spans="1:150" ht="8.4499999999999993" customHeight="1">
      <c r="A33" s="37"/>
      <c r="B33" s="34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34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35"/>
      <c r="BU33" s="8"/>
      <c r="BV33" s="39"/>
      <c r="BW33" s="54" t="s">
        <v>141</v>
      </c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38"/>
      <c r="DI33" s="54" t="s">
        <v>142</v>
      </c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34"/>
    </row>
    <row r="34" spans="1:150" ht="8.4499999999999993" customHeight="1">
      <c r="A34" s="37"/>
      <c r="B34" s="34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34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35"/>
      <c r="BU34" s="8"/>
      <c r="BV34" s="39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38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34"/>
    </row>
    <row r="35" spans="1:150" ht="8.4499999999999993" customHeight="1">
      <c r="A35" s="37"/>
      <c r="B35" s="34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34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35"/>
      <c r="BU35" s="8"/>
      <c r="BV35" s="39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3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34"/>
    </row>
    <row r="36" spans="1:150" ht="8.4499999999999993" customHeight="1">
      <c r="A36" s="36"/>
      <c r="B36" s="34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34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35"/>
      <c r="BU36" s="8"/>
      <c r="BV36" s="39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3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34"/>
    </row>
    <row r="37" spans="1:150" ht="8.4499999999999993" customHeight="1">
      <c r="A37" s="37"/>
      <c r="B37" s="34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34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35"/>
      <c r="BV37" s="39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3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34"/>
    </row>
    <row r="38" spans="1:150" ht="8.4499999999999993" customHeight="1">
      <c r="A38" s="3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4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V38" s="39"/>
      <c r="BW38" s="39"/>
      <c r="BX38" s="39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9"/>
      <c r="DJ38" s="39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4"/>
    </row>
    <row r="39" spans="1:150" ht="8.4499999999999993" customHeight="1">
      <c r="A39" s="3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V39" s="39"/>
      <c r="BW39" s="54" t="s">
        <v>143</v>
      </c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38"/>
      <c r="DI39" s="54" t="s">
        <v>144</v>
      </c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34"/>
    </row>
    <row r="40" spans="1:150" ht="8.4499999999999993" customHeight="1">
      <c r="A40" s="3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5"/>
      <c r="AJ40" s="35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5"/>
      <c r="BT40" s="35"/>
      <c r="BU40" s="8"/>
      <c r="BV40" s="39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38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34"/>
    </row>
    <row r="41" spans="1:150" ht="8.4499999999999993" customHeight="1">
      <c r="A41" s="36"/>
      <c r="B41" s="34"/>
      <c r="C41" s="55" t="s">
        <v>126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71"/>
      <c r="R41" s="71"/>
      <c r="S41" s="58" t="s">
        <v>120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34"/>
      <c r="AL41" s="55" t="s">
        <v>127</v>
      </c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71"/>
      <c r="BA41" s="71"/>
      <c r="BB41" s="58" t="s">
        <v>120</v>
      </c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35"/>
      <c r="BU41" s="8"/>
      <c r="BV41" s="39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3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34"/>
    </row>
    <row r="42" spans="1:150" ht="8.4499999999999993" customHeight="1">
      <c r="A42" s="36"/>
      <c r="B42" s="3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71"/>
      <c r="R42" s="71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34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71"/>
      <c r="BA42" s="71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35"/>
      <c r="BU42" s="8"/>
      <c r="BV42" s="39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3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34"/>
    </row>
    <row r="43" spans="1:150" ht="8.4499999999999993" customHeight="1">
      <c r="A43" s="36"/>
      <c r="B43" s="3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34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35"/>
      <c r="BU43" s="8"/>
      <c r="BV43" s="39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3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34"/>
    </row>
    <row r="44" spans="1:150" ht="8.4499999999999993" customHeight="1">
      <c r="A44" s="36"/>
      <c r="B44" s="34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34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35"/>
      <c r="BU44" s="8"/>
      <c r="BV44" s="39"/>
      <c r="BW44" s="39"/>
      <c r="BX44" s="39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9"/>
      <c r="ES44" s="39"/>
      <c r="ET44" s="34"/>
    </row>
    <row r="45" spans="1:150" ht="8.4499999999999993" customHeight="1">
      <c r="A45" s="36"/>
      <c r="B45" s="34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34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35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</row>
    <row r="46" spans="1:150" ht="8.4499999999999993" customHeight="1">
      <c r="A46" s="36"/>
      <c r="B46" s="34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34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35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4"/>
    </row>
    <row r="47" spans="1:150" ht="8.4499999999999993" customHeight="1">
      <c r="A47" s="36"/>
      <c r="B47" s="34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34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35"/>
      <c r="BV47" s="39"/>
      <c r="BW47" s="69" t="s">
        <v>145</v>
      </c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38"/>
      <c r="DI47" s="69" t="s">
        <v>146</v>
      </c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34"/>
    </row>
    <row r="48" spans="1:150" ht="8.4499999999999993" customHeight="1">
      <c r="A48" s="36"/>
      <c r="B48" s="34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34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35"/>
      <c r="BU48" s="8"/>
      <c r="BV48" s="3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38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34"/>
    </row>
    <row r="49" spans="1:150" ht="8.4499999999999993" customHeight="1">
      <c r="A49" s="36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4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8"/>
      <c r="BV49" s="39"/>
      <c r="BW49" s="39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38"/>
      <c r="DI49" s="38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34"/>
    </row>
    <row r="50" spans="1:150" ht="8.4499999999999993" customHeight="1">
      <c r="A50" s="3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39"/>
      <c r="BW50" s="39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38"/>
      <c r="DI50" s="38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34"/>
    </row>
    <row r="51" spans="1:150" ht="8.4499999999999993" customHeight="1">
      <c r="A51" s="3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39"/>
      <c r="BW51" s="39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38"/>
      <c r="DI51" s="38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34"/>
    </row>
    <row r="52" spans="1:150" ht="8.4499999999999993" customHeight="1">
      <c r="A52" s="3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5"/>
      <c r="AJ52" s="35"/>
      <c r="AK52" s="7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5"/>
      <c r="BT52" s="35"/>
      <c r="BU52" s="8"/>
      <c r="BV52" s="39"/>
      <c r="BW52" s="39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38"/>
      <c r="DI52" s="38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34"/>
    </row>
    <row r="53" spans="1:150" ht="8.4499999999999993" customHeight="1">
      <c r="A53" s="36"/>
      <c r="B53" s="34"/>
      <c r="C53" s="55" t="s">
        <v>128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8" t="s">
        <v>120</v>
      </c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35"/>
      <c r="AK53" s="7"/>
      <c r="AL53" s="34"/>
      <c r="AM53" s="55" t="s">
        <v>129</v>
      </c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8" t="s">
        <v>120</v>
      </c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35"/>
      <c r="BU53" s="8"/>
      <c r="BV53" s="39"/>
      <c r="BW53" s="39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38"/>
      <c r="DI53" s="38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34"/>
    </row>
    <row r="54" spans="1:150" ht="8.4499999999999993" customHeight="1">
      <c r="A54" s="36"/>
      <c r="B54" s="3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35"/>
      <c r="AK54" s="7"/>
      <c r="AL54" s="34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35"/>
      <c r="BU54" s="8"/>
      <c r="BV54" s="39"/>
      <c r="BW54" s="39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38"/>
      <c r="DI54" s="38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34"/>
    </row>
    <row r="55" spans="1:150" ht="8.4499999999999993" customHeight="1">
      <c r="A55" s="36"/>
      <c r="B55" s="34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35"/>
      <c r="AK55" s="7"/>
      <c r="AL55" s="34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35"/>
      <c r="BU55" s="8"/>
      <c r="BV55" s="39"/>
      <c r="BW55" s="39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38"/>
      <c r="DI55" s="38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34"/>
    </row>
    <row r="56" spans="1:150" ht="8.4499999999999993" customHeight="1">
      <c r="A56" s="36"/>
      <c r="B56" s="34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35"/>
      <c r="AK56" s="7"/>
      <c r="AL56" s="34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35"/>
      <c r="BU56" s="8"/>
      <c r="BV56" s="39"/>
      <c r="BW56" s="39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38"/>
      <c r="DI56" s="38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34"/>
    </row>
    <row r="57" spans="1:150" ht="8.4499999999999993" customHeight="1">
      <c r="A57" s="36"/>
      <c r="B57" s="34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35"/>
      <c r="AK57" s="7"/>
      <c r="AL57" s="34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35"/>
      <c r="BU57" s="8"/>
      <c r="BV57" s="39"/>
      <c r="BW57" s="39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38"/>
      <c r="DI57" s="38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34"/>
    </row>
    <row r="58" spans="1:150" ht="8.4499999999999993" customHeight="1">
      <c r="A58" s="36"/>
      <c r="B58" s="34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35"/>
      <c r="AK58" s="7"/>
      <c r="AL58" s="34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35"/>
      <c r="BU58" s="8"/>
      <c r="BV58" s="39"/>
      <c r="BW58" s="39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38"/>
      <c r="DI58" s="38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34"/>
    </row>
    <row r="59" spans="1:150" ht="8.4499999999999993" customHeight="1">
      <c r="A59" s="36"/>
      <c r="B59" s="34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35"/>
      <c r="AK59" s="7"/>
      <c r="AL59" s="34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35"/>
      <c r="BU59" s="8"/>
      <c r="BV59" s="39"/>
      <c r="BW59" s="39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38"/>
      <c r="DI59" s="38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34"/>
    </row>
    <row r="60" spans="1:150" ht="8.4499999999999993" customHeight="1">
      <c r="A60" s="36"/>
      <c r="B60" s="34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35"/>
      <c r="AK60" s="7"/>
      <c r="AL60" s="34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35"/>
      <c r="BU60" s="8"/>
      <c r="BV60" s="39"/>
      <c r="BW60" s="39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38"/>
      <c r="DI60" s="38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34"/>
    </row>
    <row r="61" spans="1:150" ht="8.4499999999999993" customHeight="1">
      <c r="A61" s="36"/>
      <c r="B61" s="34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35"/>
      <c r="AK61" s="7"/>
      <c r="AL61" s="34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35"/>
      <c r="BU61" s="8"/>
      <c r="BV61" s="39"/>
      <c r="BW61" s="39"/>
      <c r="BX61" s="39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9"/>
      <c r="ES61" s="39"/>
      <c r="ET61" s="34"/>
    </row>
    <row r="62" spans="1:150" ht="8.4499999999999993" customHeight="1">
      <c r="A62" s="36"/>
      <c r="B62" s="34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35"/>
      <c r="AK62" s="7"/>
      <c r="AL62" s="34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35"/>
      <c r="BU62" s="8"/>
      <c r="BV62" s="39"/>
      <c r="BW62" s="69" t="s">
        <v>147</v>
      </c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55" t="s">
        <v>148</v>
      </c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 t="s">
        <v>149</v>
      </c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 t="s">
        <v>1</v>
      </c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34"/>
    </row>
    <row r="63" spans="1:150" ht="8.4499999999999993" customHeight="1">
      <c r="A63" s="36"/>
      <c r="B63" s="34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35"/>
      <c r="AK63" s="7"/>
      <c r="AL63" s="34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35"/>
      <c r="BU63" s="8"/>
      <c r="BV63" s="3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34"/>
    </row>
    <row r="64" spans="1:150" ht="8.4499999999999993" customHeight="1">
      <c r="A64" s="36"/>
      <c r="B64" s="35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35"/>
      <c r="AK64" s="7"/>
      <c r="AL64" s="35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35"/>
      <c r="BU64" s="8"/>
      <c r="BV64" s="39"/>
      <c r="BW64" s="39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34"/>
    </row>
    <row r="65" spans="1:150" ht="8.4499999999999993" customHeight="1">
      <c r="A65" s="36"/>
      <c r="B65" s="34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35"/>
      <c r="AK65" s="7"/>
      <c r="AL65" s="34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35"/>
      <c r="BU65" s="8"/>
      <c r="BV65" s="39"/>
      <c r="BW65" s="39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34"/>
    </row>
    <row r="66" spans="1:150" ht="8.4499999999999993" customHeight="1">
      <c r="A66" s="36"/>
      <c r="B66" s="34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35"/>
      <c r="AK66" s="7"/>
      <c r="AL66" s="34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35"/>
      <c r="BU66" s="8"/>
      <c r="BV66" s="39"/>
      <c r="BW66" s="39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34"/>
    </row>
    <row r="67" spans="1:150" ht="8.4499999999999993" customHeight="1">
      <c r="A67" s="36"/>
      <c r="B67" s="3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35"/>
      <c r="AK67" s="7"/>
      <c r="AL67" s="34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35"/>
      <c r="BU67" s="8"/>
      <c r="BV67" s="39"/>
      <c r="BW67" s="39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34"/>
    </row>
    <row r="68" spans="1:150" ht="8.4499999999999993" customHeight="1">
      <c r="A68" s="36"/>
      <c r="B68" s="35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35"/>
      <c r="AK68" s="7"/>
      <c r="AL68" s="35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35"/>
      <c r="BU68" s="8"/>
      <c r="BV68" s="39"/>
      <c r="BW68" s="39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34"/>
    </row>
    <row r="69" spans="1:150" ht="8.4499999999999993" customHeight="1">
      <c r="A69" s="36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7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8"/>
      <c r="BV69" s="39"/>
      <c r="BW69" s="39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34"/>
    </row>
    <row r="70" spans="1:150" ht="8.4499999999999993" customHeight="1">
      <c r="A70" s="3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39"/>
      <c r="BW70" s="39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34"/>
    </row>
    <row r="71" spans="1:150" ht="8.4499999999999993" customHeight="1">
      <c r="A71" s="36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5"/>
      <c r="AJ71" s="35"/>
      <c r="AK71" s="7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5"/>
      <c r="BT71" s="35"/>
      <c r="BU71" s="8"/>
      <c r="BV71" s="39"/>
      <c r="BW71" s="39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34"/>
    </row>
    <row r="72" spans="1:150" ht="8.4499999999999993" customHeight="1">
      <c r="A72" s="36"/>
      <c r="B72" s="34"/>
      <c r="C72" s="55" t="s">
        <v>130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8" t="s">
        <v>120</v>
      </c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35"/>
      <c r="AK72" s="7"/>
      <c r="AL72" s="34"/>
      <c r="AM72" s="55" t="s">
        <v>131</v>
      </c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8" t="s">
        <v>120</v>
      </c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35"/>
      <c r="BU72" s="8"/>
      <c r="BV72" s="39"/>
      <c r="BW72" s="39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34"/>
    </row>
    <row r="73" spans="1:150" ht="8.4499999999999993" customHeight="1">
      <c r="A73" s="36"/>
      <c r="B73" s="3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35"/>
      <c r="AK73" s="7"/>
      <c r="AL73" s="34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35"/>
      <c r="BU73" s="8"/>
      <c r="BV73" s="39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4"/>
    </row>
    <row r="74" spans="1:150" ht="8.4499999999999993" customHeight="1">
      <c r="A74" s="36"/>
      <c r="B74" s="34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35"/>
      <c r="AK74" s="7"/>
      <c r="AL74" s="34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35"/>
      <c r="BU74" s="8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</row>
    <row r="75" spans="1:150" ht="8.4499999999999993" customHeight="1">
      <c r="A75" s="36"/>
      <c r="B75" s="34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35"/>
      <c r="AK75" s="7"/>
      <c r="AL75" s="34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35"/>
      <c r="BU75" s="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9"/>
      <c r="ET75" s="34"/>
    </row>
    <row r="76" spans="1:150" ht="8.4499999999999993" customHeight="1">
      <c r="A76" s="36"/>
      <c r="B76" s="34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35"/>
      <c r="AK76" s="7"/>
      <c r="AL76" s="34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35"/>
      <c r="BU76" s="8"/>
      <c r="BV76" s="38"/>
      <c r="BW76" s="54" t="s">
        <v>73</v>
      </c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34"/>
    </row>
    <row r="77" spans="1:150" ht="8.4499999999999993" customHeight="1">
      <c r="A77" s="36"/>
      <c r="B77" s="34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35"/>
      <c r="AK77" s="7"/>
      <c r="AL77" s="34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35"/>
      <c r="BU77" s="8"/>
      <c r="BV77" s="38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34"/>
    </row>
    <row r="78" spans="1:150" ht="8.4499999999999993" customHeight="1">
      <c r="A78" s="36"/>
      <c r="B78" s="34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35"/>
      <c r="AK78" s="7"/>
      <c r="AL78" s="34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35"/>
      <c r="BU78" s="8"/>
      <c r="BV78" s="3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34"/>
    </row>
    <row r="79" spans="1:150" ht="8.4499999999999993" customHeight="1">
      <c r="A79" s="36"/>
      <c r="B79" s="34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35"/>
      <c r="AK79" s="7"/>
      <c r="AL79" s="34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35"/>
      <c r="BU79" s="8"/>
      <c r="BV79" s="3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34"/>
    </row>
    <row r="80" spans="1:150" ht="8.4499999999999993" customHeight="1">
      <c r="A80" s="36"/>
      <c r="B80" s="34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35"/>
      <c r="AK80" s="7"/>
      <c r="AL80" s="34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35"/>
      <c r="BU80" s="8"/>
      <c r="BV80" s="3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34"/>
    </row>
    <row r="81" spans="1:150" ht="8.4499999999999993" customHeight="1">
      <c r="A81" s="36"/>
      <c r="B81" s="34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35"/>
      <c r="AK81" s="7"/>
      <c r="AL81" s="34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35"/>
      <c r="BU81" s="8"/>
      <c r="BV81" s="3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34"/>
    </row>
    <row r="82" spans="1:150" ht="8.4499999999999993" customHeight="1">
      <c r="A82" s="36"/>
      <c r="B82" s="34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35"/>
      <c r="AK82" s="7"/>
      <c r="AL82" s="34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35"/>
      <c r="BU82" s="8"/>
      <c r="BV82" s="3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34"/>
    </row>
    <row r="83" spans="1:150" ht="8.4499999999999993" customHeight="1">
      <c r="A83" s="36"/>
      <c r="B83" s="35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35"/>
      <c r="AK83" s="7"/>
      <c r="AL83" s="35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35"/>
      <c r="BU83" s="8"/>
      <c r="BV83" s="38"/>
      <c r="BW83" s="54" t="s">
        <v>150</v>
      </c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8" t="s">
        <v>152</v>
      </c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 t="s">
        <v>151</v>
      </c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34"/>
    </row>
    <row r="84" spans="1:150" ht="8.4499999999999993" customHeight="1">
      <c r="A84" s="36"/>
      <c r="B84" s="34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35"/>
      <c r="AK84" s="7"/>
      <c r="AL84" s="34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35"/>
      <c r="BU84" s="8"/>
      <c r="BV84" s="38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34"/>
    </row>
    <row r="85" spans="1:150" ht="8.4499999999999993" customHeight="1">
      <c r="A85" s="36"/>
      <c r="B85" s="34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35"/>
      <c r="AK85" s="7"/>
      <c r="AL85" s="34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35"/>
      <c r="BU85" s="8"/>
      <c r="BV85" s="3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34"/>
    </row>
    <row r="86" spans="1:150" ht="8.4499999999999993" customHeight="1">
      <c r="A86" s="36"/>
      <c r="B86" s="34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35"/>
      <c r="AK86" s="7"/>
      <c r="AL86" s="34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35"/>
      <c r="BU86" s="8"/>
      <c r="BV86" s="3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34"/>
    </row>
    <row r="87" spans="1:150" ht="8.4499999999999993" customHeight="1">
      <c r="A87" s="36"/>
      <c r="B87" s="35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35"/>
      <c r="AK87" s="7"/>
      <c r="AL87" s="35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35"/>
      <c r="BU87" s="8"/>
      <c r="BV87" s="3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34"/>
    </row>
    <row r="88" spans="1:150" ht="8.4499999999999993" customHeight="1">
      <c r="A88" s="36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7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</row>
  </sheetData>
  <mergeCells count="202">
    <mergeCell ref="AL2:BT3"/>
    <mergeCell ref="AM78:BB79"/>
    <mergeCell ref="BC78:BS79"/>
    <mergeCell ref="AM80:BB81"/>
    <mergeCell ref="BC80:BS81"/>
    <mergeCell ref="AM82:BB83"/>
    <mergeCell ref="BC82:BS83"/>
    <mergeCell ref="BC72:BS73"/>
    <mergeCell ref="AM74:BB75"/>
    <mergeCell ref="BC74:BS75"/>
    <mergeCell ref="AM76:BB77"/>
    <mergeCell ref="BC76:BS77"/>
    <mergeCell ref="AM57:BB58"/>
    <mergeCell ref="BC57:BS58"/>
    <mergeCell ref="AL17:AY18"/>
    <mergeCell ref="AZ17:BA18"/>
    <mergeCell ref="AL19:BA20"/>
    <mergeCell ref="AL21:BA22"/>
    <mergeCell ref="AL23:BA24"/>
    <mergeCell ref="AM6:AZ7"/>
    <mergeCell ref="AM53:BB54"/>
    <mergeCell ref="AM72:BB73"/>
    <mergeCell ref="AL28:AY29"/>
    <mergeCell ref="AZ28:BA29"/>
    <mergeCell ref="C84:R85"/>
    <mergeCell ref="S84:AI85"/>
    <mergeCell ref="C86:R87"/>
    <mergeCell ref="S86:AI87"/>
    <mergeCell ref="C82:R83"/>
    <mergeCell ref="S82:AI83"/>
    <mergeCell ref="BC59:BS60"/>
    <mergeCell ref="AM61:BB62"/>
    <mergeCell ref="BC61:BS62"/>
    <mergeCell ref="AM63:BB64"/>
    <mergeCell ref="BC63:BS64"/>
    <mergeCell ref="AM65:BB66"/>
    <mergeCell ref="BC65:BS66"/>
    <mergeCell ref="AM86:BB87"/>
    <mergeCell ref="BC86:BS87"/>
    <mergeCell ref="C72:R73"/>
    <mergeCell ref="C65:R66"/>
    <mergeCell ref="S65:AI66"/>
    <mergeCell ref="AM84:BB85"/>
    <mergeCell ref="BC84:BS85"/>
    <mergeCell ref="C67:R68"/>
    <mergeCell ref="S67:AI68"/>
    <mergeCell ref="AM67:BB68"/>
    <mergeCell ref="BC67:BS68"/>
    <mergeCell ref="C36:R37"/>
    <mergeCell ref="AL30:BA31"/>
    <mergeCell ref="BB30:BS31"/>
    <mergeCell ref="S32:AJ33"/>
    <mergeCell ref="AL32:BA33"/>
    <mergeCell ref="BB32:BS33"/>
    <mergeCell ref="BC53:BS54"/>
    <mergeCell ref="AM55:BB56"/>
    <mergeCell ref="BC55:BS56"/>
    <mergeCell ref="S41:AJ42"/>
    <mergeCell ref="AL41:AY42"/>
    <mergeCell ref="AZ41:BA42"/>
    <mergeCell ref="BB41:BS42"/>
    <mergeCell ref="S43:AJ44"/>
    <mergeCell ref="AL43:BA44"/>
    <mergeCell ref="BB43:BS44"/>
    <mergeCell ref="BB34:BS35"/>
    <mergeCell ref="C55:R56"/>
    <mergeCell ref="S55:AI56"/>
    <mergeCell ref="C41:P42"/>
    <mergeCell ref="Q41:R42"/>
    <mergeCell ref="BB36:BS37"/>
    <mergeCell ref="S36:AJ37"/>
    <mergeCell ref="AL36:BA37"/>
    <mergeCell ref="C57:R58"/>
    <mergeCell ref="S57:AI58"/>
    <mergeCell ref="AL45:BA46"/>
    <mergeCell ref="BB45:BS46"/>
    <mergeCell ref="AL47:BA48"/>
    <mergeCell ref="BB47:BS48"/>
    <mergeCell ref="C43:R44"/>
    <mergeCell ref="C45:R46"/>
    <mergeCell ref="C47:R48"/>
    <mergeCell ref="S45:AJ46"/>
    <mergeCell ref="S47:AJ48"/>
    <mergeCell ref="C53:R54"/>
    <mergeCell ref="S53:AI54"/>
    <mergeCell ref="C19:R20"/>
    <mergeCell ref="C21:R22"/>
    <mergeCell ref="C23:R24"/>
    <mergeCell ref="BC12:BS13"/>
    <mergeCell ref="BB17:BS18"/>
    <mergeCell ref="BB19:BS20"/>
    <mergeCell ref="BB21:BS22"/>
    <mergeCell ref="C12:R13"/>
    <mergeCell ref="S12:AI13"/>
    <mergeCell ref="S17:AJ18"/>
    <mergeCell ref="S19:AJ20"/>
    <mergeCell ref="S21:AJ22"/>
    <mergeCell ref="S23:AJ24"/>
    <mergeCell ref="BB28:BS29"/>
    <mergeCell ref="C34:R35"/>
    <mergeCell ref="C28:P29"/>
    <mergeCell ref="Q28:R29"/>
    <mergeCell ref="C30:R31"/>
    <mergeCell ref="C32:R33"/>
    <mergeCell ref="S30:AJ31"/>
    <mergeCell ref="S28:AJ29"/>
    <mergeCell ref="AL34:BA35"/>
    <mergeCell ref="S34:AJ35"/>
    <mergeCell ref="C59:R60"/>
    <mergeCell ref="S59:AI60"/>
    <mergeCell ref="AM59:BB60"/>
    <mergeCell ref="C78:R79"/>
    <mergeCell ref="S78:AI79"/>
    <mergeCell ref="C80:R81"/>
    <mergeCell ref="S80:AI81"/>
    <mergeCell ref="S72:AI73"/>
    <mergeCell ref="C74:R75"/>
    <mergeCell ref="S74:AI75"/>
    <mergeCell ref="C76:R77"/>
    <mergeCell ref="S76:AI77"/>
    <mergeCell ref="C61:R62"/>
    <mergeCell ref="S61:AI62"/>
    <mergeCell ref="C63:R64"/>
    <mergeCell ref="S63:AI64"/>
    <mergeCell ref="BW23:DG25"/>
    <mergeCell ref="DI23:ES25"/>
    <mergeCell ref="BV2:ET6"/>
    <mergeCell ref="S4:AI5"/>
    <mergeCell ref="S2:AI3"/>
    <mergeCell ref="C2:P3"/>
    <mergeCell ref="C4:R5"/>
    <mergeCell ref="C17:P18"/>
    <mergeCell ref="Q17:R18"/>
    <mergeCell ref="Q2:R3"/>
    <mergeCell ref="BB23:BS24"/>
    <mergeCell ref="BA6:BB7"/>
    <mergeCell ref="BC6:BS7"/>
    <mergeCell ref="AM8:BB9"/>
    <mergeCell ref="BC8:BS9"/>
    <mergeCell ref="AM10:BB11"/>
    <mergeCell ref="BC10:BS11"/>
    <mergeCell ref="AM12:BB13"/>
    <mergeCell ref="C6:R7"/>
    <mergeCell ref="S6:AI7"/>
    <mergeCell ref="C8:R9"/>
    <mergeCell ref="S8:AI9"/>
    <mergeCell ref="C10:R11"/>
    <mergeCell ref="S10:AI11"/>
    <mergeCell ref="DI21:ES22"/>
    <mergeCell ref="BW15:DG16"/>
    <mergeCell ref="DI15:ES16"/>
    <mergeCell ref="BW17:DG19"/>
    <mergeCell ref="DI17:ES19"/>
    <mergeCell ref="BW9:DG10"/>
    <mergeCell ref="DI9:ES10"/>
    <mergeCell ref="BW21:DG22"/>
    <mergeCell ref="BW11:DG13"/>
    <mergeCell ref="DI11:ES13"/>
    <mergeCell ref="BW27:DG28"/>
    <mergeCell ref="DI27:ES28"/>
    <mergeCell ref="BW29:DG31"/>
    <mergeCell ref="DI29:ES31"/>
    <mergeCell ref="BW33:DG34"/>
    <mergeCell ref="DI33:ES34"/>
    <mergeCell ref="BW35:DG37"/>
    <mergeCell ref="DI35:ES37"/>
    <mergeCell ref="BW39:DG40"/>
    <mergeCell ref="DI39:ES40"/>
    <mergeCell ref="BW85:DH87"/>
    <mergeCell ref="DI85:DZ87"/>
    <mergeCell ref="EA85:ES87"/>
    <mergeCell ref="BW41:DG43"/>
    <mergeCell ref="DI41:ES43"/>
    <mergeCell ref="BW47:DG48"/>
    <mergeCell ref="DI47:ES48"/>
    <mergeCell ref="BX49:DG52"/>
    <mergeCell ref="BX53:DG56"/>
    <mergeCell ref="BX57:DG60"/>
    <mergeCell ref="DJ49:ES52"/>
    <mergeCell ref="DJ53:ES56"/>
    <mergeCell ref="DJ57:ES60"/>
    <mergeCell ref="DA62:DO63"/>
    <mergeCell ref="DP62:ED63"/>
    <mergeCell ref="EE62:ES63"/>
    <mergeCell ref="BW62:CZ63"/>
    <mergeCell ref="BX64:CZ66"/>
    <mergeCell ref="DA64:DO66"/>
    <mergeCell ref="DP64:ED66"/>
    <mergeCell ref="EE64:ES66"/>
    <mergeCell ref="BX67:CZ69"/>
    <mergeCell ref="DA67:DO69"/>
    <mergeCell ref="DP67:ED69"/>
    <mergeCell ref="EE67:ES69"/>
    <mergeCell ref="BX70:CZ72"/>
    <mergeCell ref="DA70:DO72"/>
    <mergeCell ref="DP70:ED72"/>
    <mergeCell ref="EE70:ES72"/>
    <mergeCell ref="BW76:ES77"/>
    <mergeCell ref="BW78:ES82"/>
    <mergeCell ref="BW83:DH84"/>
    <mergeCell ref="DI83:DZ84"/>
    <mergeCell ref="EA83:ES84"/>
  </mergeCells>
  <phoneticPr fontId="3"/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a 2 B V O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C 5 r Y F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a 2 B V C i K R 7 g O A A A A E Q A A A B M A H A B G b 3 J t d W x h c y 9 T Z W N 0 a W 9 u M S 5 t I K I Y A C i g F A A A A A A A A A A A A A A A A A A A A A A A A A A A A C t O T S 7 J z M 9 T C I b Q h t Y A U E s B A i 0 A F A A C A A g A u a 2 B V O z q t N y j A A A A 9 g A A A B I A A A A A A A A A A A A A A A A A A A A A A E N v b m Z p Z y 9 Q Y W N r Y W d l L n h t b F B L A Q I t A B Q A A g A I A L m t g V Q P y u m r p A A A A O k A A A A T A A A A A A A A A A A A A A A A A O 8 A A A B b Q 2 9 u d G V u d F 9 U e X B l c 1 0 u e G 1 s U E s B A i 0 A F A A C A A g A u a 2 B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q E D e Y x L 6 N B p S r t i P x 3 I I Y A A A A A A g A A A A A A E G Y A A A A B A A A g A A A A Y Y 8 I 2 K 3 v i G 4 C q 5 e m z G l w X 6 C s y E q I t d 1 a s 7 E f 8 4 n u L j c A A A A A D o A A A A A C A A A g A A A A n C h E 6 H 0 1 y F 2 G s W U c 6 + L 6 A o N u T A h c K F v 7 c x o m 8 d I H t K p Q A A A A l S 0 K N B x 6 8 B Y V f H x X o g A N p d d Y M k a / y o X 6 c t E w l T g W F I Q N p Z g Z / X J q B H 6 0 P X V / Q 4 S Y t 5 B p j 2 A 0 N Z D 4 A I + I L A l K + q N + R J 5 4 / b r W y i k O G r k J J V x A A A A A B l v B n t F N b y v d 9 o 3 s e 9 q X g w B e J i / 4 + f v 3 1 t I L J 9 1 Z u 3 4 I e E v P E C S x O D y 2 j y T U 6 z V O k a u V + 7 s b n a S F s 2 y R w 5 t D h Q = = < / D a t a M a s h u p > 
</file>

<file path=customXml/itemProps1.xml><?xml version="1.0" encoding="utf-8"?>
<ds:datastoreItem xmlns:ds="http://schemas.openxmlformats.org/officeDocument/2006/customXml" ds:itemID="{60531E0C-F87B-4AC9-A3E3-8C9D2D4435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readme</vt:lpstr>
      <vt:lpstr>データ計算用</vt:lpstr>
      <vt:lpstr>キャラシート1</vt:lpstr>
      <vt:lpstr>キャラシート2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2022-03-30T15:31:37Z</cp:lastPrinted>
  <dcterms:created xsi:type="dcterms:W3CDTF">2015-06-05T18:19:34Z</dcterms:created>
  <dcterms:modified xsi:type="dcterms:W3CDTF">2022-04-01T17:03:51Z</dcterms:modified>
</cp:coreProperties>
</file>